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coreboards for tv screen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  <sheet name="Sheet22" sheetId="22" r:id="rId22"/>
    <sheet name="Sheet23" sheetId="23" r:id="rId23"/>
    <sheet name="Sheet24" sheetId="24" r:id="rId24"/>
    <sheet name="Sheet25" sheetId="25" r:id="rId25"/>
    <sheet name="Sheet26" sheetId="26" r:id="rId26"/>
    <sheet name="Sheet27" sheetId="27" r:id="rId27"/>
    <sheet name="Sheet28" sheetId="28" r:id="rId28"/>
    <sheet name="Sheet29" sheetId="29" r:id="rId29"/>
    <sheet name="Sheet30" sheetId="30" r:id="rId30"/>
    <sheet name="Sheet31" sheetId="31" r:id="rId31"/>
    <sheet name="Sheet32" sheetId="32" r:id="rId32"/>
    <sheet name="Sheet33" sheetId="33" r:id="rId33"/>
  </sheets>
  <definedNames>
    <definedName name="_xlnm.Print_Area" localSheetId="1">Sheet2!$AY$3:$BO$13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9" l="1"/>
  <c r="K20" i="4" l="1"/>
  <c r="H20" i="4"/>
  <c r="I19" i="4"/>
  <c r="Q20" i="4"/>
  <c r="N20" i="4"/>
  <c r="O19" i="4"/>
  <c r="W20" i="4"/>
  <c r="T20" i="4"/>
  <c r="U19" i="4"/>
  <c r="W20" i="3" l="1"/>
  <c r="T20" i="3"/>
  <c r="W20" i="10"/>
  <c r="T20" i="10"/>
  <c r="U19" i="10"/>
  <c r="W2" i="10"/>
  <c r="T2" i="10"/>
  <c r="U1" i="10"/>
  <c r="W2" i="9"/>
  <c r="T2" i="9"/>
  <c r="U19" i="9"/>
  <c r="T20" i="9"/>
  <c r="W20" i="9"/>
  <c r="W20" i="8"/>
  <c r="T20" i="8"/>
  <c r="U19" i="8"/>
  <c r="W2" i="8"/>
  <c r="T2" i="8"/>
  <c r="U1" i="8"/>
  <c r="T20" i="7"/>
  <c r="W20" i="7"/>
  <c r="U19" i="7"/>
  <c r="W2" i="7"/>
  <c r="T2" i="7"/>
  <c r="U1" i="7"/>
  <c r="W20" i="6"/>
  <c r="T20" i="6"/>
  <c r="U19" i="6"/>
  <c r="W2" i="6"/>
  <c r="T2" i="6"/>
  <c r="U1" i="6"/>
  <c r="J15" i="1" l="1"/>
  <c r="K15" i="1"/>
  <c r="AV6" i="2" l="1"/>
  <c r="AV7" i="2"/>
  <c r="AV8" i="2"/>
  <c r="AV9" i="2"/>
  <c r="AV10" i="2"/>
  <c r="AV11" i="2"/>
  <c r="AV12" i="2"/>
  <c r="AV13" i="2"/>
  <c r="AU6" i="2"/>
  <c r="AU7" i="2"/>
  <c r="AX7" i="2" s="1"/>
  <c r="AU8" i="2"/>
  <c r="AX8" i="2" s="1"/>
  <c r="AU9" i="2"/>
  <c r="AU10" i="2"/>
  <c r="AW10" i="2" s="1"/>
  <c r="AU11" i="2"/>
  <c r="AX11" i="2" s="1"/>
  <c r="AU12" i="2"/>
  <c r="AX12" i="2" s="1"/>
  <c r="AU13" i="2"/>
  <c r="AX10" i="2"/>
  <c r="AW8" i="2"/>
  <c r="AX6" i="2"/>
  <c r="AW6" i="2"/>
  <c r="U19" i="5"/>
  <c r="W20" i="5"/>
  <c r="T20" i="5"/>
  <c r="W2" i="5"/>
  <c r="T2" i="5"/>
  <c r="U1" i="5"/>
  <c r="AX13" i="2" l="1"/>
  <c r="AX9" i="2"/>
  <c r="AW12" i="2"/>
  <c r="AW11" i="2"/>
  <c r="AW7" i="2"/>
  <c r="AW13" i="2"/>
  <c r="AW9" i="2"/>
  <c r="T2" i="4"/>
  <c r="W2" i="4"/>
  <c r="U1" i="4"/>
  <c r="W2" i="3"/>
  <c r="T2" i="3"/>
  <c r="U1" i="3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N20" i="20" l="1"/>
  <c r="Q2" i="15"/>
  <c r="E2" i="10"/>
  <c r="H20" i="7"/>
  <c r="N20" i="5"/>
  <c r="H20" i="5"/>
  <c r="N2" i="5"/>
  <c r="H2" i="5"/>
  <c r="B2" i="5"/>
  <c r="E2" i="5"/>
  <c r="P15" i="1"/>
  <c r="Q15" i="1"/>
  <c r="V15" i="1"/>
  <c r="W15" i="1"/>
  <c r="J16" i="1"/>
  <c r="K16" i="1"/>
  <c r="P16" i="1"/>
  <c r="Q16" i="1"/>
  <c r="V16" i="1"/>
  <c r="W16" i="1"/>
  <c r="AJ16" i="1" l="1"/>
  <c r="AJ17" i="1"/>
  <c r="AJ18" i="1"/>
  <c r="AJ19" i="1"/>
  <c r="AJ20" i="1"/>
  <c r="AJ21" i="1"/>
  <c r="AJ22" i="1"/>
  <c r="AJ15" i="1"/>
  <c r="AP16" i="1"/>
  <c r="AP17" i="1"/>
  <c r="AP18" i="1"/>
  <c r="AP19" i="1"/>
  <c r="AP20" i="1"/>
  <c r="AP21" i="1"/>
  <c r="AP22" i="1"/>
  <c r="AP15" i="1"/>
  <c r="AC16" i="1"/>
  <c r="AC17" i="1"/>
  <c r="AC18" i="1"/>
  <c r="AC19" i="1"/>
  <c r="AC20" i="1"/>
  <c r="AC21" i="1"/>
  <c r="AC22" i="1"/>
  <c r="AC15" i="1"/>
  <c r="W17" i="1"/>
  <c r="W18" i="1"/>
  <c r="W19" i="1"/>
  <c r="W20" i="1"/>
  <c r="W21" i="1"/>
  <c r="W22" i="1"/>
  <c r="K17" i="1"/>
  <c r="K18" i="1"/>
  <c r="K19" i="1"/>
  <c r="K20" i="1"/>
  <c r="K21" i="1"/>
  <c r="K22" i="1"/>
  <c r="Q17" i="1"/>
  <c r="Q18" i="1"/>
  <c r="Q19" i="1"/>
  <c r="Q20" i="1"/>
  <c r="Q21" i="1"/>
  <c r="Q22" i="1"/>
  <c r="AZ20" i="1" l="1"/>
  <c r="AZ16" i="1"/>
  <c r="AZ15" i="1"/>
  <c r="AZ17" i="1"/>
  <c r="AZ18" i="1"/>
  <c r="AZ21" i="1"/>
  <c r="AZ22" i="1"/>
  <c r="AZ19" i="1"/>
  <c r="N20" i="25"/>
  <c r="H20" i="25"/>
  <c r="B20" i="25"/>
  <c r="N2" i="25"/>
  <c r="H2" i="25"/>
  <c r="B2" i="25"/>
  <c r="Q20" i="25"/>
  <c r="K20" i="25"/>
  <c r="E20" i="25"/>
  <c r="Q2" i="25"/>
  <c r="K2" i="25"/>
  <c r="E2" i="25"/>
  <c r="O19" i="25"/>
  <c r="I19" i="25"/>
  <c r="C19" i="25"/>
  <c r="O1" i="25"/>
  <c r="I1" i="25"/>
  <c r="C1" i="25"/>
  <c r="N20" i="24"/>
  <c r="H20" i="24"/>
  <c r="B20" i="24"/>
  <c r="N2" i="24"/>
  <c r="H2" i="24"/>
  <c r="B2" i="24"/>
  <c r="Q20" i="24"/>
  <c r="K20" i="24"/>
  <c r="E20" i="24"/>
  <c r="Q2" i="24"/>
  <c r="K2" i="24"/>
  <c r="E2" i="24"/>
  <c r="O19" i="24"/>
  <c r="I19" i="24"/>
  <c r="C19" i="24"/>
  <c r="O1" i="24"/>
  <c r="I1" i="24"/>
  <c r="C1" i="24"/>
  <c r="N20" i="23"/>
  <c r="H20" i="23"/>
  <c r="B20" i="23"/>
  <c r="N2" i="23"/>
  <c r="H2" i="23"/>
  <c r="B2" i="23"/>
  <c r="Q20" i="23"/>
  <c r="K20" i="23"/>
  <c r="E20" i="23"/>
  <c r="Q2" i="23"/>
  <c r="K2" i="23"/>
  <c r="E2" i="23"/>
  <c r="O19" i="23"/>
  <c r="I19" i="23"/>
  <c r="C19" i="23"/>
  <c r="O1" i="23"/>
  <c r="I1" i="23"/>
  <c r="C1" i="23"/>
  <c r="N20" i="22"/>
  <c r="H20" i="22"/>
  <c r="N2" i="22"/>
  <c r="B20" i="22"/>
  <c r="H2" i="22"/>
  <c r="B2" i="22"/>
  <c r="Q20" i="22"/>
  <c r="K20" i="22"/>
  <c r="E20" i="22"/>
  <c r="Q2" i="22"/>
  <c r="K2" i="22"/>
  <c r="E2" i="22"/>
  <c r="O19" i="22"/>
  <c r="I19" i="22"/>
  <c r="C19" i="22"/>
  <c r="O1" i="22"/>
  <c r="I1" i="22"/>
  <c r="C1" i="22"/>
  <c r="N20" i="21"/>
  <c r="H20" i="21"/>
  <c r="B20" i="21"/>
  <c r="N2" i="21"/>
  <c r="H2" i="21"/>
  <c r="B2" i="21"/>
  <c r="Q20" i="21"/>
  <c r="K20" i="21"/>
  <c r="E20" i="21"/>
  <c r="Q2" i="21"/>
  <c r="K2" i="21"/>
  <c r="E2" i="21"/>
  <c r="O19" i="21"/>
  <c r="I19" i="21"/>
  <c r="C19" i="21"/>
  <c r="O1" i="21"/>
  <c r="I1" i="21"/>
  <c r="C1" i="21"/>
  <c r="H20" i="20"/>
  <c r="B20" i="20"/>
  <c r="N2" i="20"/>
  <c r="H2" i="20"/>
  <c r="B2" i="20"/>
  <c r="Q20" i="20"/>
  <c r="K20" i="20"/>
  <c r="E20" i="20"/>
  <c r="Q2" i="20"/>
  <c r="K2" i="20"/>
  <c r="E2" i="20"/>
  <c r="O19" i="20"/>
  <c r="I19" i="20"/>
  <c r="C19" i="20"/>
  <c r="O1" i="20"/>
  <c r="I1" i="20"/>
  <c r="C1" i="20"/>
  <c r="N20" i="19"/>
  <c r="H20" i="19"/>
  <c r="B20" i="19"/>
  <c r="N2" i="19"/>
  <c r="H2" i="19"/>
  <c r="B2" i="19"/>
  <c r="Q20" i="19"/>
  <c r="K20" i="19"/>
  <c r="E20" i="19"/>
  <c r="Q2" i="19"/>
  <c r="K2" i="19"/>
  <c r="E2" i="19"/>
  <c r="O19" i="19"/>
  <c r="I19" i="19"/>
  <c r="C19" i="19"/>
  <c r="O1" i="19"/>
  <c r="I1" i="19"/>
  <c r="C1" i="19"/>
  <c r="Q20" i="26"/>
  <c r="N20" i="26"/>
  <c r="K20" i="26"/>
  <c r="H20" i="26"/>
  <c r="E20" i="26"/>
  <c r="B20" i="26"/>
  <c r="O19" i="26"/>
  <c r="I19" i="26"/>
  <c r="C19" i="26"/>
  <c r="Q2" i="26"/>
  <c r="N2" i="26"/>
  <c r="K2" i="26"/>
  <c r="H2" i="26"/>
  <c r="E2" i="26"/>
  <c r="B2" i="26"/>
  <c r="O1" i="26"/>
  <c r="I1" i="26"/>
  <c r="C1" i="26"/>
  <c r="N20" i="18"/>
  <c r="H20" i="18"/>
  <c r="B20" i="18"/>
  <c r="N2" i="18"/>
  <c r="H2" i="18"/>
  <c r="B2" i="18"/>
  <c r="Q20" i="18"/>
  <c r="K20" i="18"/>
  <c r="E20" i="18"/>
  <c r="Q2" i="18"/>
  <c r="K2" i="18"/>
  <c r="E2" i="18"/>
  <c r="O19" i="18"/>
  <c r="I19" i="18"/>
  <c r="C19" i="18"/>
  <c r="O1" i="18"/>
  <c r="I1" i="18"/>
  <c r="C1" i="18"/>
  <c r="N20" i="17"/>
  <c r="H20" i="17"/>
  <c r="B20" i="17"/>
  <c r="N2" i="17"/>
  <c r="H2" i="17"/>
  <c r="B2" i="17"/>
  <c r="Q20" i="17"/>
  <c r="K20" i="17"/>
  <c r="E20" i="17"/>
  <c r="Q2" i="17"/>
  <c r="K2" i="17"/>
  <c r="E2" i="17"/>
  <c r="O19" i="17"/>
  <c r="I19" i="17"/>
  <c r="C19" i="17"/>
  <c r="O1" i="17"/>
  <c r="I1" i="17"/>
  <c r="C1" i="17"/>
  <c r="N20" i="16"/>
  <c r="H20" i="16"/>
  <c r="B20" i="16"/>
  <c r="N2" i="16"/>
  <c r="H2" i="16"/>
  <c r="B2" i="16"/>
  <c r="Q20" i="16"/>
  <c r="K20" i="16"/>
  <c r="E20" i="16"/>
  <c r="Q2" i="16"/>
  <c r="K2" i="16"/>
  <c r="E2" i="16"/>
  <c r="O19" i="16"/>
  <c r="I19" i="16"/>
  <c r="C19" i="16"/>
  <c r="O1" i="16"/>
  <c r="I1" i="16"/>
  <c r="C1" i="16"/>
  <c r="AA7" i="2" l="1"/>
  <c r="AA8" i="2"/>
  <c r="AA9" i="2"/>
  <c r="AA10" i="2"/>
  <c r="AA11" i="2"/>
  <c r="AA12" i="2"/>
  <c r="AA13" i="2"/>
  <c r="AA6" i="2"/>
  <c r="N20" i="15" l="1"/>
  <c r="H20" i="15"/>
  <c r="B20" i="15"/>
  <c r="N2" i="15"/>
  <c r="H2" i="15"/>
  <c r="B2" i="15"/>
  <c r="Q20" i="15"/>
  <c r="K20" i="15"/>
  <c r="E20" i="15"/>
  <c r="K2" i="15"/>
  <c r="E2" i="15"/>
  <c r="O19" i="15"/>
  <c r="I19" i="15"/>
  <c r="C19" i="15"/>
  <c r="O1" i="15"/>
  <c r="I1" i="15"/>
  <c r="C1" i="15"/>
  <c r="N20" i="14" l="1"/>
  <c r="H20" i="14"/>
  <c r="B20" i="14"/>
  <c r="N2" i="14"/>
  <c r="H2" i="14"/>
  <c r="B2" i="14"/>
  <c r="Q20" i="14"/>
  <c r="K20" i="14"/>
  <c r="E20" i="14"/>
  <c r="Q2" i="14"/>
  <c r="K2" i="14"/>
  <c r="E2" i="14"/>
  <c r="O19" i="14"/>
  <c r="I19" i="14"/>
  <c r="C19" i="14"/>
  <c r="O1" i="14"/>
  <c r="I1" i="14"/>
  <c r="C1" i="14"/>
  <c r="N20" i="13" l="1"/>
  <c r="H20" i="13"/>
  <c r="B20" i="13"/>
  <c r="N2" i="13"/>
  <c r="H2" i="13"/>
  <c r="B2" i="13"/>
  <c r="K20" i="13"/>
  <c r="E20" i="13"/>
  <c r="Q20" i="13"/>
  <c r="Q2" i="13"/>
  <c r="K2" i="13"/>
  <c r="E2" i="13"/>
  <c r="O19" i="13"/>
  <c r="I19" i="13"/>
  <c r="C19" i="13"/>
  <c r="O1" i="13"/>
  <c r="I1" i="13"/>
  <c r="C1" i="13"/>
  <c r="N20" i="12" l="1"/>
  <c r="H20" i="12"/>
  <c r="B20" i="12"/>
  <c r="N2" i="12"/>
  <c r="H2" i="12"/>
  <c r="B2" i="12"/>
  <c r="Q20" i="12"/>
  <c r="K20" i="12"/>
  <c r="E20" i="12"/>
  <c r="Q2" i="12"/>
  <c r="K2" i="12"/>
  <c r="E2" i="12"/>
  <c r="O19" i="12"/>
  <c r="I19" i="12"/>
  <c r="C19" i="12"/>
  <c r="O1" i="12"/>
  <c r="I1" i="12"/>
  <c r="C1" i="12"/>
  <c r="AR6" i="2" l="1"/>
  <c r="AR7" i="2"/>
  <c r="AR8" i="2"/>
  <c r="AR9" i="2"/>
  <c r="AR10" i="2"/>
  <c r="AR11" i="2"/>
  <c r="AR12" i="2"/>
  <c r="AR13" i="2"/>
  <c r="AM6" i="2"/>
  <c r="AN6" i="2"/>
  <c r="AO6" i="2"/>
  <c r="AP6" i="2"/>
  <c r="AM7" i="2"/>
  <c r="AN7" i="2"/>
  <c r="AO7" i="2"/>
  <c r="AP7" i="2"/>
  <c r="AM8" i="2"/>
  <c r="AN8" i="2"/>
  <c r="AO8" i="2"/>
  <c r="AP8" i="2"/>
  <c r="AM9" i="2"/>
  <c r="AN9" i="2"/>
  <c r="AO9" i="2"/>
  <c r="AP9" i="2"/>
  <c r="AM10" i="2"/>
  <c r="AN10" i="2"/>
  <c r="AO10" i="2"/>
  <c r="AP10" i="2"/>
  <c r="AM11" i="2"/>
  <c r="AN11" i="2"/>
  <c r="AO11" i="2"/>
  <c r="AP11" i="2"/>
  <c r="AM12" i="2"/>
  <c r="AN12" i="2"/>
  <c r="AO12" i="2"/>
  <c r="AP12" i="2"/>
  <c r="AM13" i="2"/>
  <c r="AN13" i="2"/>
  <c r="AO13" i="2"/>
  <c r="AP13" i="2"/>
  <c r="AL6" i="2"/>
  <c r="AL7" i="2"/>
  <c r="AL8" i="2"/>
  <c r="AL9" i="2"/>
  <c r="AL10" i="2"/>
  <c r="AL11" i="2"/>
  <c r="AL12" i="2"/>
  <c r="AL13" i="2"/>
  <c r="AF6" i="2"/>
  <c r="AF7" i="2"/>
  <c r="AF8" i="2"/>
  <c r="AF9" i="2"/>
  <c r="AF10" i="2"/>
  <c r="AF11" i="2"/>
  <c r="AF12" i="2"/>
  <c r="AF13" i="2"/>
  <c r="AG6" i="2"/>
  <c r="AH6" i="2"/>
  <c r="AI6" i="2"/>
  <c r="AJ6" i="2"/>
  <c r="AG7" i="2"/>
  <c r="AH7" i="2"/>
  <c r="AI7" i="2"/>
  <c r="AJ7" i="2"/>
  <c r="AG8" i="2"/>
  <c r="AH8" i="2"/>
  <c r="AI8" i="2"/>
  <c r="AJ8" i="2"/>
  <c r="AG9" i="2"/>
  <c r="AH9" i="2"/>
  <c r="AI9" i="2"/>
  <c r="AJ9" i="2"/>
  <c r="AG10" i="2"/>
  <c r="AH10" i="2"/>
  <c r="AI10" i="2"/>
  <c r="AJ10" i="2"/>
  <c r="AG11" i="2"/>
  <c r="AH11" i="2"/>
  <c r="AI11" i="2"/>
  <c r="AJ11" i="2"/>
  <c r="AG12" i="2"/>
  <c r="AH12" i="2"/>
  <c r="AI12" i="2"/>
  <c r="AJ12" i="2"/>
  <c r="AG13" i="2"/>
  <c r="AH13" i="2"/>
  <c r="AI13" i="2"/>
  <c r="AJ13" i="2"/>
  <c r="AB6" i="2"/>
  <c r="AC6" i="2"/>
  <c r="AD6" i="2"/>
  <c r="AB7" i="2"/>
  <c r="AC7" i="2"/>
  <c r="AD7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D12" i="2"/>
  <c r="AB13" i="2"/>
  <c r="AC13" i="2"/>
  <c r="AD13" i="2"/>
  <c r="N20" i="11"/>
  <c r="H20" i="11"/>
  <c r="B20" i="11"/>
  <c r="N2" i="11"/>
  <c r="H2" i="11"/>
  <c r="B2" i="11"/>
  <c r="Q20" i="11"/>
  <c r="K20" i="11"/>
  <c r="E20" i="11"/>
  <c r="Q2" i="11"/>
  <c r="K2" i="11"/>
  <c r="E2" i="11"/>
  <c r="O19" i="11"/>
  <c r="I19" i="11"/>
  <c r="C19" i="11"/>
  <c r="O1" i="11"/>
  <c r="I1" i="11"/>
  <c r="C1" i="11"/>
  <c r="N20" i="10" l="1"/>
  <c r="H20" i="10"/>
  <c r="N2" i="10"/>
  <c r="H2" i="10"/>
  <c r="B2" i="10"/>
  <c r="Q20" i="10"/>
  <c r="K20" i="10"/>
  <c r="Q2" i="10"/>
  <c r="K2" i="10"/>
  <c r="O19" i="10"/>
  <c r="I19" i="10"/>
  <c r="O1" i="10"/>
  <c r="I1" i="10"/>
  <c r="C1" i="10"/>
  <c r="N20" i="9" l="1"/>
  <c r="H20" i="9"/>
  <c r="N2" i="9"/>
  <c r="H2" i="9"/>
  <c r="B2" i="9"/>
  <c r="Q20" i="9"/>
  <c r="K20" i="9"/>
  <c r="Q2" i="9"/>
  <c r="K2" i="9"/>
  <c r="E2" i="9"/>
  <c r="O19" i="9"/>
  <c r="I19" i="9"/>
  <c r="O1" i="9"/>
  <c r="I1" i="9"/>
  <c r="C1" i="9"/>
  <c r="Q20" i="8" l="1"/>
  <c r="K20" i="8"/>
  <c r="Q2" i="8"/>
  <c r="K2" i="8"/>
  <c r="E2" i="8"/>
  <c r="N20" i="8"/>
  <c r="H20" i="8"/>
  <c r="N2" i="8"/>
  <c r="H2" i="8"/>
  <c r="B2" i="8"/>
  <c r="O19" i="8"/>
  <c r="I19" i="8"/>
  <c r="O1" i="8"/>
  <c r="I1" i="8"/>
  <c r="C1" i="8"/>
  <c r="Q20" i="7"/>
  <c r="K20" i="7"/>
  <c r="Q2" i="7"/>
  <c r="K2" i="7"/>
  <c r="E2" i="7"/>
  <c r="N20" i="7"/>
  <c r="N2" i="7"/>
  <c r="H2" i="7"/>
  <c r="B2" i="7"/>
  <c r="O19" i="7"/>
  <c r="I19" i="7"/>
  <c r="O1" i="7"/>
  <c r="I1" i="7"/>
  <c r="C1" i="7"/>
  <c r="O19" i="6"/>
  <c r="I19" i="6"/>
  <c r="O1" i="6"/>
  <c r="I1" i="6"/>
  <c r="C1" i="6"/>
  <c r="Q20" i="6"/>
  <c r="K20" i="6"/>
  <c r="Q2" i="6"/>
  <c r="K2" i="6"/>
  <c r="E2" i="6"/>
  <c r="N20" i="6"/>
  <c r="H20" i="6"/>
  <c r="N2" i="6"/>
  <c r="H2" i="6"/>
  <c r="B2" i="6"/>
  <c r="O19" i="5"/>
  <c r="I19" i="5"/>
  <c r="O1" i="5"/>
  <c r="I1" i="5"/>
  <c r="C1" i="5"/>
  <c r="Q20" i="5"/>
  <c r="K20" i="5"/>
  <c r="Q2" i="5"/>
  <c r="K2" i="5"/>
  <c r="Q2" i="4" l="1"/>
  <c r="K2" i="4"/>
  <c r="E2" i="4"/>
  <c r="N2" i="4"/>
  <c r="H2" i="4"/>
  <c r="B2" i="4"/>
  <c r="O1" i="4"/>
  <c r="I1" i="4"/>
  <c r="C1" i="4"/>
  <c r="Q20" i="3"/>
  <c r="K20" i="3"/>
  <c r="Q2" i="3"/>
  <c r="K2" i="3"/>
  <c r="E2" i="3"/>
  <c r="O19" i="3"/>
  <c r="I19" i="3"/>
  <c r="O1" i="3"/>
  <c r="I1" i="3"/>
  <c r="C1" i="3"/>
  <c r="N20" i="3" l="1"/>
  <c r="H20" i="3"/>
  <c r="N2" i="3"/>
  <c r="H2" i="3"/>
  <c r="B2" i="3"/>
  <c r="AO22" i="1"/>
  <c r="AO21" i="1"/>
  <c r="AO20" i="1"/>
  <c r="AO19" i="1"/>
  <c r="AO18" i="1"/>
  <c r="AO17" i="1"/>
  <c r="AO16" i="1"/>
  <c r="AO15" i="1"/>
  <c r="AQ6" i="2" s="1"/>
  <c r="AQ7" i="2" l="1"/>
  <c r="AQ9" i="2"/>
  <c r="AQ11" i="2"/>
  <c r="AQ13" i="2"/>
  <c r="AQ8" i="2"/>
  <c r="AQ10" i="2"/>
  <c r="AQ12" i="2"/>
  <c r="T6" i="2"/>
  <c r="T7" i="2"/>
  <c r="T8" i="2"/>
  <c r="T9" i="2"/>
  <c r="T10" i="2"/>
  <c r="T11" i="2"/>
  <c r="T12" i="2"/>
  <c r="T13" i="2"/>
  <c r="N6" i="2"/>
  <c r="N7" i="2"/>
  <c r="N8" i="2"/>
  <c r="N9" i="2"/>
  <c r="N10" i="2"/>
  <c r="N11" i="2"/>
  <c r="N12" i="2"/>
  <c r="N13" i="2"/>
  <c r="H6" i="2"/>
  <c r="H7" i="2"/>
  <c r="AZ7" i="2" s="1"/>
  <c r="H8" i="2"/>
  <c r="H9" i="2"/>
  <c r="H10" i="2"/>
  <c r="H11" i="2"/>
  <c r="H12" i="2"/>
  <c r="H13" i="2"/>
  <c r="AZ8" i="2" l="1"/>
  <c r="AZ12" i="2"/>
  <c r="AZ11" i="2"/>
  <c r="AZ13" i="2"/>
  <c r="AZ6" i="2"/>
  <c r="AZ10" i="2"/>
  <c r="AZ9" i="2"/>
  <c r="V13" i="2"/>
  <c r="V11" i="2"/>
  <c r="V9" i="2"/>
  <c r="V7" i="2"/>
  <c r="V12" i="2"/>
  <c r="V10" i="2"/>
  <c r="V8" i="2"/>
  <c r="V6" i="2"/>
  <c r="K6" i="2" l="1"/>
  <c r="E8" i="2"/>
  <c r="F8" i="2"/>
  <c r="F6" i="2"/>
  <c r="E6" i="2"/>
  <c r="B6" i="2" l="1"/>
  <c r="B7" i="2"/>
  <c r="B8" i="2"/>
  <c r="B9" i="2"/>
  <c r="B10" i="2"/>
  <c r="B11" i="2"/>
  <c r="B12" i="2"/>
  <c r="B13" i="2"/>
  <c r="C7" i="2" l="1"/>
  <c r="I6" i="2" l="1"/>
  <c r="J6" i="2"/>
  <c r="L6" i="2"/>
  <c r="O6" i="2"/>
  <c r="P6" i="2"/>
  <c r="Q6" i="2"/>
  <c r="R6" i="2"/>
  <c r="O7" i="2"/>
  <c r="P7" i="2"/>
  <c r="Q7" i="2"/>
  <c r="R7" i="2"/>
  <c r="O8" i="2"/>
  <c r="P8" i="2"/>
  <c r="Q8" i="2"/>
  <c r="R8" i="2"/>
  <c r="O9" i="2"/>
  <c r="P9" i="2"/>
  <c r="Q9" i="2"/>
  <c r="R9" i="2"/>
  <c r="O10" i="2"/>
  <c r="P10" i="2"/>
  <c r="Q10" i="2"/>
  <c r="R10" i="2"/>
  <c r="O11" i="2"/>
  <c r="P11" i="2"/>
  <c r="Q11" i="2"/>
  <c r="R11" i="2"/>
  <c r="O12" i="2"/>
  <c r="P12" i="2"/>
  <c r="Q12" i="2"/>
  <c r="R12" i="2"/>
  <c r="O13" i="2"/>
  <c r="P13" i="2"/>
  <c r="Q13" i="2"/>
  <c r="R13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C6" i="2"/>
  <c r="D6" i="2"/>
  <c r="D7" i="2"/>
  <c r="E7" i="2"/>
  <c r="F7" i="2"/>
  <c r="C8" i="2"/>
  <c r="D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J17" i="1"/>
  <c r="J18" i="1"/>
  <c r="J19" i="1"/>
  <c r="J20" i="1"/>
  <c r="J21" i="1"/>
  <c r="J22" i="1"/>
  <c r="BB6" i="2" l="1"/>
  <c r="S13" i="2"/>
  <c r="S10" i="2"/>
  <c r="S8" i="2"/>
  <c r="S6" i="2"/>
  <c r="M12" i="2"/>
  <c r="M8" i="2"/>
  <c r="BB9" i="2"/>
  <c r="BB13" i="2"/>
  <c r="BB8" i="2"/>
  <c r="BB10" i="2"/>
  <c r="BB12" i="2"/>
  <c r="BB7" i="2"/>
  <c r="BB11" i="2"/>
  <c r="G13" i="2"/>
  <c r="G12" i="2"/>
  <c r="G11" i="2"/>
  <c r="G10" i="2"/>
  <c r="G9" i="2"/>
  <c r="G8" i="2"/>
  <c r="G7" i="2"/>
  <c r="M13" i="2"/>
  <c r="M10" i="2"/>
  <c r="M9" i="2"/>
  <c r="M11" i="2"/>
  <c r="M7" i="2"/>
  <c r="S12" i="2"/>
  <c r="S11" i="2"/>
  <c r="S9" i="2"/>
  <c r="S7" i="2"/>
  <c r="M6" i="2"/>
  <c r="G6" i="2"/>
  <c r="W8" i="2"/>
  <c r="W7" i="2"/>
  <c r="W13" i="2"/>
  <c r="W12" i="2"/>
  <c r="W6" i="2"/>
  <c r="W9" i="2"/>
  <c r="W10" i="2"/>
  <c r="W11" i="2"/>
  <c r="U7" i="2" l="1"/>
  <c r="U9" i="2"/>
  <c r="U11" i="2"/>
  <c r="U13" i="2"/>
  <c r="U6" i="2"/>
  <c r="U8" i="2"/>
  <c r="U10" i="2"/>
  <c r="U12" i="2"/>
  <c r="AI16" i="1" l="1"/>
  <c r="AK7" i="2" s="1"/>
  <c r="AI17" i="1"/>
  <c r="AK8" i="2" s="1"/>
  <c r="AI18" i="1"/>
  <c r="AK9" i="2" s="1"/>
  <c r="AI19" i="1"/>
  <c r="AK10" i="2" s="1"/>
  <c r="AI20" i="1"/>
  <c r="AK11" i="2" s="1"/>
  <c r="AI21" i="1"/>
  <c r="AK12" i="2" s="1"/>
  <c r="AI22" i="1"/>
  <c r="AK13" i="2" s="1"/>
  <c r="AI15" i="1"/>
  <c r="AK6" i="2" s="1"/>
  <c r="AB16" i="1"/>
  <c r="AB17" i="1"/>
  <c r="AE8" i="2" s="1"/>
  <c r="AY8" i="2" s="1"/>
  <c r="BA8" i="2" s="1"/>
  <c r="AB18" i="1"/>
  <c r="AE9" i="2" s="1"/>
  <c r="AB19" i="1"/>
  <c r="AE10" i="2" s="1"/>
  <c r="AB20" i="1"/>
  <c r="AE11" i="2" s="1"/>
  <c r="AY11" i="2" s="1"/>
  <c r="BA11" i="2" s="1"/>
  <c r="AB21" i="1"/>
  <c r="AE12" i="2" s="1"/>
  <c r="AB22" i="1"/>
  <c r="AE13" i="2" s="1"/>
  <c r="AB15" i="1"/>
  <c r="P17" i="1"/>
  <c r="P18" i="1"/>
  <c r="P19" i="1"/>
  <c r="P20" i="1"/>
  <c r="AY20" i="1" s="1"/>
  <c r="BA20" i="1" s="1"/>
  <c r="P21" i="1"/>
  <c r="P22" i="1"/>
  <c r="V17" i="1"/>
  <c r="V18" i="1"/>
  <c r="V19" i="1"/>
  <c r="V20" i="1"/>
  <c r="V21" i="1"/>
  <c r="V22" i="1"/>
  <c r="AY12" i="2" l="1"/>
  <c r="BA12" i="2" s="1"/>
  <c r="AY9" i="2"/>
  <c r="BA9" i="2" s="1"/>
  <c r="AY13" i="2"/>
  <c r="BA13" i="2" s="1"/>
  <c r="AY10" i="2"/>
  <c r="BA10" i="2" s="1"/>
  <c r="AY19" i="1"/>
  <c r="BA19" i="1" s="1"/>
  <c r="AY18" i="1"/>
  <c r="BA18" i="1" s="1"/>
  <c r="AY22" i="1"/>
  <c r="BA22" i="1" s="1"/>
  <c r="AY21" i="1"/>
  <c r="BA21" i="1" s="1"/>
  <c r="AY17" i="1"/>
  <c r="BA17" i="1" s="1"/>
  <c r="AE7" i="2"/>
  <c r="AY7" i="2" s="1"/>
  <c r="BA7" i="2" s="1"/>
  <c r="AY16" i="1"/>
  <c r="BA16" i="1" s="1"/>
  <c r="AE6" i="2"/>
  <c r="AY6" i="2" s="1"/>
  <c r="BA6" i="2" s="1"/>
  <c r="AY15" i="1"/>
  <c r="BA15" i="1" s="1"/>
  <c r="X12" i="2" l="1"/>
  <c r="Y12" i="2" s="1"/>
  <c r="X8" i="2"/>
  <c r="Y8" i="2" s="1"/>
  <c r="X7" i="2"/>
  <c r="Y7" i="2" s="1"/>
  <c r="X10" i="2"/>
  <c r="Y10" i="2" s="1"/>
  <c r="X6" i="2"/>
  <c r="Y6" i="2" s="1"/>
  <c r="X11" i="2"/>
  <c r="Y11" i="2" s="1"/>
  <c r="X9" i="2"/>
  <c r="Y9" i="2" s="1"/>
  <c r="X13" i="2"/>
  <c r="Y13" i="2" s="1"/>
  <c r="BC6" i="2"/>
  <c r="BC10" i="2"/>
  <c r="BD10" i="2" s="1"/>
  <c r="BC8" i="2"/>
  <c r="BD8" i="2" s="1"/>
  <c r="BC9" i="2"/>
  <c r="BD9" i="2" s="1"/>
  <c r="BC7" i="2"/>
  <c r="BD7" i="2" s="1"/>
  <c r="BC12" i="2"/>
  <c r="BD12" i="2" s="1"/>
  <c r="BC13" i="2"/>
  <c r="BD13" i="2" s="1"/>
  <c r="BC11" i="2"/>
  <c r="BD11" i="2" s="1"/>
  <c r="BD6" i="2" l="1"/>
</calcChain>
</file>

<file path=xl/sharedStrings.xml><?xml version="1.0" encoding="utf-8"?>
<sst xmlns="http://schemas.openxmlformats.org/spreadsheetml/2006/main" count="1147" uniqueCount="92">
  <si>
    <t>TEAM</t>
  </si>
  <si>
    <t>No.</t>
  </si>
  <si>
    <t>Vs</t>
  </si>
  <si>
    <t>RINK</t>
  </si>
  <si>
    <t>PTS</t>
  </si>
  <si>
    <t>For</t>
  </si>
  <si>
    <t>Agn</t>
  </si>
  <si>
    <t xml:space="preserve">For </t>
  </si>
  <si>
    <t>AGG</t>
  </si>
  <si>
    <t>%</t>
  </si>
  <si>
    <t>GAME 1</t>
  </si>
  <si>
    <t xml:space="preserve">  </t>
  </si>
  <si>
    <t>GAME 2</t>
  </si>
  <si>
    <t>GAME 3</t>
  </si>
  <si>
    <t>GAME 4</t>
  </si>
  <si>
    <t>GAME 5</t>
  </si>
  <si>
    <t>GAME 6</t>
  </si>
  <si>
    <t>Skipper</t>
  </si>
  <si>
    <r>
      <rPr>
        <b/>
        <i/>
        <sz val="9"/>
        <color theme="1"/>
        <rFont val="Arial Narrow"/>
        <family val="2"/>
      </rPr>
      <t>Total Pts</t>
    </r>
    <r>
      <rPr>
        <b/>
        <sz val="9"/>
        <color theme="1"/>
        <rFont val="Arial Narrow"/>
        <family val="2"/>
      </rPr>
      <t xml:space="preserve">  </t>
    </r>
  </si>
  <si>
    <t>Shots up</t>
  </si>
  <si>
    <t>RANK</t>
  </si>
  <si>
    <t/>
  </si>
  <si>
    <t>shots</t>
  </si>
  <si>
    <t>up</t>
  </si>
  <si>
    <t>Total  Pts</t>
  </si>
  <si>
    <t>DAY ONE</t>
  </si>
  <si>
    <t>DAY TWO</t>
  </si>
  <si>
    <t>T. brk</t>
  </si>
  <si>
    <t>Rink</t>
  </si>
  <si>
    <t>SHOTS UP</t>
  </si>
  <si>
    <t>TOTAL POINTS</t>
  </si>
  <si>
    <t>Ag</t>
  </si>
  <si>
    <t>T/BREAK</t>
  </si>
  <si>
    <t>TOTAL</t>
  </si>
  <si>
    <t>GAME 7</t>
  </si>
  <si>
    <t>Ends</t>
  </si>
  <si>
    <t>We</t>
  </si>
  <si>
    <t>They</t>
  </si>
  <si>
    <t>Vs Team</t>
  </si>
  <si>
    <t>….</t>
  </si>
  <si>
    <t xml:space="preserve">GAME 3 </t>
  </si>
  <si>
    <t xml:space="preserve">GAME 2 </t>
  </si>
  <si>
    <t>PRIMARIES PAIRS 2019</t>
  </si>
  <si>
    <t xml:space="preserve">  A4</t>
  </si>
  <si>
    <t xml:space="preserve">  A6</t>
  </si>
  <si>
    <t xml:space="preserve">  A5</t>
  </si>
  <si>
    <t xml:space="preserve">  A2</t>
  </si>
  <si>
    <t xml:space="preserve">  A1</t>
  </si>
  <si>
    <t xml:space="preserve">  A3</t>
  </si>
  <si>
    <t xml:space="preserve">  B4</t>
  </si>
  <si>
    <t xml:space="preserve">  B3</t>
  </si>
  <si>
    <t xml:space="preserve">  B6</t>
  </si>
  <si>
    <t xml:space="preserve">  B2</t>
  </si>
  <si>
    <t xml:space="preserve">  B1</t>
  </si>
  <si>
    <t xml:space="preserve">  B5</t>
  </si>
  <si>
    <t>J COWIE</t>
  </si>
  <si>
    <t>M DAVIES</t>
  </si>
  <si>
    <t>R GOODALL</t>
  </si>
  <si>
    <t>S WALSH</t>
  </si>
  <si>
    <t>B HOPE</t>
  </si>
  <si>
    <t>M COWIE</t>
  </si>
  <si>
    <t>R BOYS</t>
  </si>
  <si>
    <t>R LLOYD</t>
  </si>
  <si>
    <t xml:space="preserve">  A7</t>
  </si>
  <si>
    <t>SATURDAY</t>
  </si>
  <si>
    <t>SUNDAY</t>
  </si>
  <si>
    <t>A3</t>
  </si>
  <si>
    <t>Leader</t>
  </si>
  <si>
    <t>Second</t>
  </si>
  <si>
    <t>R Leusciatti</t>
  </si>
  <si>
    <t>J Flavel</t>
  </si>
  <si>
    <t>G Milne</t>
  </si>
  <si>
    <t>S Loveland</t>
  </si>
  <si>
    <t>M Aiken</t>
  </si>
  <si>
    <t>A Shepherd</t>
  </si>
  <si>
    <t>D Jackson</t>
  </si>
  <si>
    <t>W Porter</t>
  </si>
  <si>
    <t>M Reid</t>
  </si>
  <si>
    <t>B Cavanagh</t>
  </si>
  <si>
    <t>P Cavanagh</t>
  </si>
  <si>
    <t>L Prandi</t>
  </si>
  <si>
    <t>F Pritchard</t>
  </si>
  <si>
    <t>R Fulmer</t>
  </si>
  <si>
    <t>H Milne</t>
  </si>
  <si>
    <t>W Norris</t>
  </si>
  <si>
    <t>TOTAL SCORES</t>
  </si>
  <si>
    <t>Sponsored By Geoff McKenney</t>
  </si>
  <si>
    <r>
      <rPr>
        <b/>
        <sz val="36"/>
        <color rgb="FF006600"/>
        <rFont val="Candara"/>
        <family val="2"/>
      </rPr>
      <t xml:space="preserve">CLUB TRIPLES 2020 </t>
    </r>
    <r>
      <rPr>
        <b/>
        <sz val="20"/>
        <color theme="1"/>
        <rFont val="Candara"/>
        <family val="2"/>
      </rPr>
      <t xml:space="preserve">                                                                          </t>
    </r>
    <r>
      <rPr>
        <b/>
        <sz val="20"/>
        <color theme="1"/>
        <rFont val="Agency FB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rgb="FFC00000"/>
        <rFont val="Agency FB"/>
        <family val="2"/>
      </rPr>
      <t xml:space="preserve">Roll-Up  2 Ends, SATURDAY 9.15am for 9.30am Start     -    Roll-Up  SUNDAY......9.45am       </t>
    </r>
    <r>
      <rPr>
        <b/>
        <sz val="18"/>
        <color rgb="FFC00000"/>
        <rFont val="Wingdings"/>
        <charset val="2"/>
      </rPr>
      <t>¬</t>
    </r>
    <r>
      <rPr>
        <b/>
        <sz val="18"/>
        <color rgb="FFC00000"/>
        <rFont val="Agency FB"/>
        <family val="2"/>
      </rPr>
      <t xml:space="preserve">       14 ends 2 bowls each    -   3 Points for Win, 1 Point for Draw  -  (Points, Shots Up then %)</t>
    </r>
    <r>
      <rPr>
        <b/>
        <sz val="20"/>
        <color theme="1"/>
        <rFont val="Agency FB"/>
        <family val="2"/>
      </rPr>
      <t xml:space="preserve"> </t>
    </r>
  </si>
  <si>
    <t>10am START SUNDAY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</si>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</sst>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b/>
      <i/>
      <sz val="12"/>
      <name val="Bodoni MT"/>
      <family val="1"/>
    </font>
    <font>
      <b/>
      <i/>
      <sz val="12"/>
      <color theme="1"/>
      <name val="Bodoni MT"/>
      <family val="1"/>
    </font>
    <font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theme="1"/>
      <name val="Agency FB"/>
      <family val="2"/>
    </font>
    <font>
      <b/>
      <sz val="10"/>
      <color theme="1"/>
      <name val="Agency FB"/>
      <family val="2"/>
    </font>
    <font>
      <b/>
      <sz val="9"/>
      <color theme="1"/>
      <name val="Agency FB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Candara"/>
      <family val="2"/>
    </font>
    <font>
      <b/>
      <sz val="24"/>
      <color theme="1"/>
      <name val="Candara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7"/>
      <color theme="1"/>
      <name val="Arial Narrow"/>
      <family val="2"/>
    </font>
    <font>
      <sz val="16"/>
      <color theme="1"/>
      <name val="Berlin Sans FB"/>
      <family val="2"/>
    </font>
    <font>
      <sz val="12"/>
      <color theme="1"/>
      <name val="Agency FB"/>
      <family val="2"/>
    </font>
    <font>
      <b/>
      <sz val="18"/>
      <color theme="1"/>
      <name val="Calibri"/>
      <family val="2"/>
      <scheme val="minor"/>
    </font>
    <font>
      <sz val="10"/>
      <color theme="1"/>
      <name val="Agency FB"/>
      <family val="2"/>
    </font>
    <font>
      <b/>
      <sz val="12"/>
      <color theme="1"/>
      <name val="Agency FB"/>
      <family val="2"/>
    </font>
    <font>
      <sz val="18"/>
      <color theme="1"/>
      <name val="Calibri"/>
      <family val="2"/>
      <scheme val="minor"/>
    </font>
    <font>
      <b/>
      <sz val="14"/>
      <color theme="1"/>
      <name val="Agency FB"/>
      <family val="2"/>
    </font>
    <font>
      <b/>
      <sz val="14"/>
      <color rgb="FFFF0000"/>
      <name val="Calibri"/>
      <family val="2"/>
      <scheme val="minor"/>
    </font>
    <font>
      <sz val="18"/>
      <color theme="1"/>
      <name val="Berlin Sans FB"/>
      <family val="2"/>
    </font>
    <font>
      <b/>
      <sz val="20"/>
      <color theme="1"/>
      <name val="Candara"/>
      <family val="2"/>
    </font>
    <font>
      <b/>
      <sz val="20"/>
      <color theme="1"/>
      <name val="Agency FB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rgb="FFC00000"/>
      <name val="Agency FB"/>
      <family val="2"/>
    </font>
    <font>
      <b/>
      <sz val="18"/>
      <color rgb="FFC00000"/>
      <name val="Wingdings"/>
      <charset val="2"/>
    </font>
    <font>
      <b/>
      <sz val="36"/>
      <color rgb="FF006600"/>
      <name val="Candara"/>
      <family val="2"/>
    </font>
    <font>
      <sz val="18"/>
      <color theme="1"/>
      <name val="Agency FB"/>
      <family val="2"/>
    </font>
    <font>
      <b/>
      <i/>
      <sz val="16"/>
      <name val="Bodoni MT"/>
      <family val="1"/>
    </font>
    <font>
      <b/>
      <sz val="16"/>
      <color rgb="FFFF0000"/>
      <name val="Calibri"/>
      <family val="2"/>
      <scheme val="minor"/>
    </font>
    <font>
      <b/>
      <i/>
      <sz val="16"/>
      <color theme="1"/>
      <name val="Bodoni MT"/>
      <family val="1"/>
    </font>
    <font>
      <i/>
      <sz val="18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b/>
      <sz val="18"/>
      <color rgb="FFC00000"/>
      <name val="Arial Narrow"/>
      <family val="2"/>
    </font>
    <font>
      <b/>
      <sz val="22"/>
      <color rgb="FFC00000"/>
      <name val="Arial Narrow"/>
      <family val="2"/>
    </font>
    <font>
      <b/>
      <sz val="16"/>
      <color theme="1"/>
      <name val="Lucida Calligraphy"/>
      <family val="4"/>
    </font>
    <font>
      <sz val="11"/>
      <color theme="1"/>
      <name val="Agency FB"/>
      <family val="2"/>
    </font>
    <font>
      <b/>
      <sz val="48"/>
      <color theme="1"/>
      <name val="Agency FB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FE6A"/>
        <bgColor indexed="64"/>
      </patternFill>
    </fill>
    <fill>
      <patternFill patternType="solid">
        <fgColor rgb="FFB4FD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24" xfId="0" applyFont="1" applyBorder="1"/>
    <xf numFmtId="0" fontId="2" fillId="0" borderId="26" xfId="0" applyFont="1" applyBorder="1"/>
    <xf numFmtId="0" fontId="4" fillId="0" borderId="1" xfId="0" applyFont="1" applyBorder="1"/>
    <xf numFmtId="0" fontId="1" fillId="0" borderId="3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9" fillId="3" borderId="29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4" fillId="0" borderId="33" xfId="0" applyFont="1" applyBorder="1"/>
    <xf numFmtId="0" fontId="17" fillId="0" borderId="3" xfId="0" applyFont="1" applyBorder="1" applyAlignment="1">
      <alignment horizontal="center" vertical="top"/>
    </xf>
    <xf numFmtId="0" fontId="8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5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2" fillId="0" borderId="46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3" fillId="0" borderId="46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0" fillId="0" borderId="0" xfId="0" applyAlignment="1">
      <alignment vertical="center"/>
    </xf>
    <xf numFmtId="0" fontId="30" fillId="0" borderId="1" xfId="0" applyFont="1" applyBorder="1" applyAlignment="1">
      <alignment vertical="center" textRotation="180"/>
    </xf>
    <xf numFmtId="0" fontId="0" fillId="0" borderId="1" xfId="0" applyBorder="1"/>
    <xf numFmtId="0" fontId="0" fillId="0" borderId="48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20" xfId="0" applyBorder="1"/>
    <xf numFmtId="0" fontId="0" fillId="0" borderId="0" xfId="0" applyBorder="1"/>
    <xf numFmtId="0" fontId="0" fillId="0" borderId="47" xfId="0" applyBorder="1"/>
    <xf numFmtId="0" fontId="0" fillId="0" borderId="63" xfId="0" applyBorder="1"/>
    <xf numFmtId="0" fontId="28" fillId="0" borderId="21" xfId="0" applyFont="1" applyBorder="1" applyAlignment="1">
      <alignment horizontal="center" vertical="center"/>
    </xf>
    <xf numFmtId="0" fontId="0" fillId="0" borderId="50" xfId="0" applyBorder="1"/>
    <xf numFmtId="0" fontId="0" fillId="0" borderId="64" xfId="0" applyBorder="1"/>
    <xf numFmtId="0" fontId="0" fillId="0" borderId="10" xfId="0" applyBorder="1"/>
    <xf numFmtId="0" fontId="0" fillId="0" borderId="21" xfId="0" applyBorder="1"/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textRotation="180"/>
    </xf>
    <xf numFmtId="0" fontId="1" fillId="0" borderId="27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9" fillId="0" borderId="66" xfId="0" applyFont="1" applyBorder="1" applyAlignment="1">
      <alignment horizontal="center"/>
    </xf>
    <xf numFmtId="0" fontId="0" fillId="0" borderId="43" xfId="0" applyBorder="1"/>
    <xf numFmtId="0" fontId="0" fillId="0" borderId="68" xfId="0" applyBorder="1"/>
    <xf numFmtId="0" fontId="34" fillId="2" borderId="22" xfId="0" applyFont="1" applyFill="1" applyBorder="1" applyAlignment="1">
      <alignment horizontal="center"/>
    </xf>
    <xf numFmtId="0" fontId="34" fillId="2" borderId="67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10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4" fillId="2" borderId="7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55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15" fillId="4" borderId="1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27" fillId="0" borderId="0" xfId="0" applyFont="1" applyAlignment="1"/>
    <xf numFmtId="0" fontId="31" fillId="0" borderId="2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3" fillId="0" borderId="75" xfId="0" applyFont="1" applyBorder="1" applyAlignment="1">
      <alignment horizontal="center" vertical="center"/>
    </xf>
    <xf numFmtId="0" fontId="16" fillId="0" borderId="75" xfId="0" applyFont="1" applyBorder="1" applyAlignment="1">
      <alignment horizontal="left" vertical="center" indent="2"/>
    </xf>
    <xf numFmtId="0" fontId="39" fillId="0" borderId="2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40" fillId="0" borderId="40" xfId="0" applyFont="1" applyBorder="1" applyAlignment="1">
      <alignment horizontal="left" vertical="center"/>
    </xf>
    <xf numFmtId="0" fontId="3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41" xfId="0" applyFont="1" applyBorder="1" applyAlignment="1">
      <alignment horizontal="left" vertical="center"/>
    </xf>
    <xf numFmtId="0" fontId="42" fillId="0" borderId="4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43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21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8" fillId="0" borderId="69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23" fillId="0" borderId="71" xfId="0" applyFont="1" applyBorder="1"/>
    <xf numFmtId="0" fontId="51" fillId="0" borderId="18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49" fillId="0" borderId="46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2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38" fillId="0" borderId="69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8" fillId="0" borderId="56" xfId="0" applyFont="1" applyBorder="1" applyAlignment="1">
      <alignment vertical="center"/>
    </xf>
    <xf numFmtId="0" fontId="52" fillId="0" borderId="69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55" xfId="0" applyFont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50" fillId="2" borderId="14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50" fillId="2" borderId="5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center" vertical="center"/>
    </xf>
    <xf numFmtId="0" fontId="50" fillId="2" borderId="74" xfId="0" applyFont="1" applyFill="1" applyBorder="1" applyAlignment="1">
      <alignment horizontal="center" vertical="center"/>
    </xf>
    <xf numFmtId="0" fontId="50" fillId="2" borderId="67" xfId="0" applyFont="1" applyFill="1" applyBorder="1" applyAlignment="1">
      <alignment horizontal="center" vertical="center"/>
    </xf>
    <xf numFmtId="0" fontId="50" fillId="2" borderId="70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50" fillId="2" borderId="22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6" fillId="0" borderId="77" xfId="0" applyFont="1" applyBorder="1" applyAlignment="1">
      <alignment horizontal="right" vertical="center"/>
    </xf>
    <xf numFmtId="0" fontId="16" fillId="0" borderId="78" xfId="0" applyFont="1" applyBorder="1" applyAlignment="1">
      <alignment horizontal="right" vertical="center" indent="1"/>
    </xf>
    <xf numFmtId="0" fontId="16" fillId="0" borderId="83" xfId="0" applyFont="1" applyBorder="1" applyAlignment="1">
      <alignment horizontal="right" vertical="center" indent="1"/>
    </xf>
    <xf numFmtId="164" fontId="4" fillId="5" borderId="34" xfId="0" applyNumberFormat="1" applyFont="1" applyFill="1" applyBorder="1" applyAlignment="1">
      <alignment horizontal="center" vertical="center"/>
    </xf>
    <xf numFmtId="164" fontId="4" fillId="5" borderId="79" xfId="0" applyNumberFormat="1" applyFont="1" applyFill="1" applyBorder="1" applyAlignment="1">
      <alignment horizontal="center" vertical="center"/>
    </xf>
    <xf numFmtId="164" fontId="4" fillId="5" borderId="80" xfId="0" applyNumberFormat="1" applyFont="1" applyFill="1" applyBorder="1" applyAlignment="1">
      <alignment horizontal="center" vertical="center"/>
    </xf>
    <xf numFmtId="0" fontId="54" fillId="4" borderId="66" xfId="0" applyFont="1" applyFill="1" applyBorder="1" applyAlignment="1">
      <alignment horizontal="center" vertical="center"/>
    </xf>
    <xf numFmtId="0" fontId="54" fillId="4" borderId="76" xfId="0" applyFont="1" applyFill="1" applyBorder="1" applyAlignment="1">
      <alignment horizontal="center" vertical="center"/>
    </xf>
    <xf numFmtId="0" fontId="54" fillId="4" borderId="82" xfId="0" applyFont="1" applyFill="1" applyBorder="1" applyAlignment="1">
      <alignment horizontal="center" vertical="center"/>
    </xf>
    <xf numFmtId="0" fontId="55" fillId="2" borderId="34" xfId="0" applyFont="1" applyFill="1" applyBorder="1" applyAlignment="1">
      <alignment horizontal="center" vertical="center"/>
    </xf>
    <xf numFmtId="0" fontId="55" fillId="2" borderId="79" xfId="0" applyFont="1" applyFill="1" applyBorder="1" applyAlignment="1">
      <alignment horizontal="center" vertical="center"/>
    </xf>
    <xf numFmtId="0" fontId="55" fillId="2" borderId="81" xfId="0" applyFont="1" applyFill="1" applyBorder="1" applyAlignment="1">
      <alignment horizontal="center" vertical="center"/>
    </xf>
    <xf numFmtId="0" fontId="55" fillId="2" borderId="80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6" fillId="0" borderId="0" xfId="0" applyFont="1" applyAlignment="1">
      <alignment horizontal="center" vertical="top" wrapText="1"/>
    </xf>
    <xf numFmtId="0" fontId="19" fillId="7" borderId="4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8" borderId="26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19" fillId="11" borderId="2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3" fillId="0" borderId="26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textRotation="180"/>
    </xf>
    <xf numFmtId="0" fontId="18" fillId="0" borderId="3" xfId="0" applyFont="1" applyBorder="1" applyAlignment="1">
      <alignment horizontal="center" vertical="center" textRotation="180"/>
    </xf>
    <xf numFmtId="0" fontId="18" fillId="0" borderId="13" xfId="0" applyFont="1" applyBorder="1" applyAlignment="1">
      <alignment horizontal="center" vertical="center" textRotation="180"/>
    </xf>
    <xf numFmtId="0" fontId="18" fillId="0" borderId="15" xfId="0" applyFont="1" applyBorder="1" applyAlignment="1">
      <alignment horizontal="center" vertical="center" textRotation="180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19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0" xfId="0" applyAlignment="1">
      <alignment horizontal="left" vertical="center" textRotation="18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8" fillId="0" borderId="43" xfId="0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8" fillId="0" borderId="43" xfId="0" applyFont="1" applyBorder="1" applyAlignment="1">
      <alignment horizontal="right"/>
    </xf>
    <xf numFmtId="0" fontId="31" fillId="6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FE6A"/>
      <color rgb="FFB4FD31"/>
      <color rgb="FFFFFFB7"/>
      <color rgb="FFFFFFCD"/>
      <color rgb="FFB6F600"/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0</xdr:colOff>
      <xdr:row>10</xdr:row>
      <xdr:rowOff>310365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368427" y="310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B32"/>
  <sheetViews>
    <sheetView showGridLines="0" tabSelected="1" showWhiteSpace="0" zoomScale="78" zoomScaleNormal="78" workbookViewId="0">
      <selection activeCell="Q15" sqref="Q15"/>
    </sheetView>
  </sheetViews>
  <sheetFormatPr defaultRowHeight="15" x14ac:dyDescent="0.25"/>
  <cols>
    <col min="1" max="1" width="3.7109375" customWidth="1"/>
    <col min="2" max="4" width="14.7109375" customWidth="1"/>
    <col min="5" max="5" width="1.7109375" customWidth="1"/>
    <col min="6" max="6" width="5.7109375" customWidth="1"/>
    <col min="7" max="7" width="6.7109375" customWidth="1"/>
    <col min="8" max="12" width="5.7109375" customWidth="1"/>
    <col min="13" max="13" width="6.7109375" customWidth="1"/>
    <col min="14" max="18" width="5.7109375" customWidth="1"/>
    <col min="19" max="19" width="6.7109375" customWidth="1"/>
    <col min="20" max="24" width="5.7109375" customWidth="1"/>
    <col min="25" max="25" width="6.7109375" customWidth="1"/>
    <col min="26" max="29" width="5.7109375" customWidth="1"/>
    <col min="30" max="30" width="2.7109375" customWidth="1"/>
    <col min="31" max="31" width="5.7109375" customWidth="1"/>
    <col min="32" max="32" width="6.7109375" customWidth="1"/>
    <col min="33" max="37" width="5.7109375" customWidth="1"/>
    <col min="38" max="38" width="6.7109375" customWidth="1"/>
    <col min="39" max="43" width="5.7109375" customWidth="1"/>
    <col min="44" max="44" width="6.7109375" customWidth="1"/>
    <col min="45" max="48" width="5.7109375" customWidth="1"/>
    <col min="49" max="49" width="2.7109375" customWidth="1"/>
    <col min="50" max="50" width="10.7109375" customWidth="1"/>
    <col min="51" max="52" width="6.7109375" customWidth="1"/>
    <col min="53" max="53" width="9.7109375" customWidth="1"/>
  </cols>
  <sheetData>
    <row r="6" spans="1:53" ht="46.5" customHeight="1" x14ac:dyDescent="0.25">
      <c r="D6" s="252" t="s">
        <v>87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184"/>
    </row>
    <row r="7" spans="1:53" ht="24" customHeight="1" x14ac:dyDescent="0.25"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184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</row>
    <row r="8" spans="1:53" ht="24" customHeight="1" x14ac:dyDescent="0.25"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184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</row>
    <row r="9" spans="1:53" ht="33.950000000000003" customHeight="1" x14ac:dyDescent="0.25"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270" t="s">
        <v>86</v>
      </c>
      <c r="R9" s="270"/>
      <c r="S9" s="270"/>
      <c r="T9" s="270"/>
      <c r="U9" s="270"/>
      <c r="V9" s="270"/>
      <c r="W9" s="270"/>
      <c r="X9" s="270"/>
      <c r="Y9" s="270"/>
      <c r="Z9" s="270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</row>
    <row r="10" spans="1:53" ht="24" customHeight="1" x14ac:dyDescent="0.25"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1:53" ht="24.95" customHeight="1" x14ac:dyDescent="0.3">
      <c r="F11" s="279" t="s">
        <v>64</v>
      </c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153"/>
      <c r="AE11" s="279" t="s">
        <v>65</v>
      </c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34"/>
      <c r="AX11" s="186"/>
      <c r="AY11" s="153"/>
      <c r="AZ11" s="153"/>
      <c r="BA11" s="153"/>
    </row>
    <row r="12" spans="1:53" ht="8.1" customHeight="1" thickBot="1" x14ac:dyDescent="0.3">
      <c r="F12" s="131"/>
      <c r="G12" s="131"/>
      <c r="H12" s="131"/>
      <c r="I12" s="131"/>
      <c r="J12" s="131"/>
      <c r="K12" s="132"/>
      <c r="N12" s="15"/>
      <c r="Q12" s="132"/>
      <c r="W12" s="131"/>
      <c r="X12" s="152"/>
      <c r="Y12" s="110"/>
      <c r="Z12" s="110"/>
      <c r="AA12" s="110"/>
      <c r="AB12" s="110"/>
      <c r="AC12" s="132"/>
      <c r="AD12" s="110"/>
      <c r="AE12" s="152"/>
      <c r="AJ12" s="132"/>
      <c r="AP12" s="132"/>
      <c r="AQ12" s="110"/>
      <c r="AR12" s="110"/>
      <c r="AS12" s="110"/>
      <c r="AT12" s="110"/>
      <c r="AU12" s="110"/>
    </row>
    <row r="13" spans="1:53" ht="18.95" customHeight="1" thickBot="1" x14ac:dyDescent="0.3">
      <c r="A13" s="1"/>
      <c r="B13" s="1"/>
      <c r="C13" s="1"/>
      <c r="D13" s="157"/>
      <c r="E13" s="158"/>
      <c r="F13" s="253" t="s">
        <v>10</v>
      </c>
      <c r="G13" s="254"/>
      <c r="H13" s="254"/>
      <c r="I13" s="254"/>
      <c r="J13" s="254"/>
      <c r="K13" s="255"/>
      <c r="L13" s="256" t="s">
        <v>41</v>
      </c>
      <c r="M13" s="257"/>
      <c r="N13" s="257"/>
      <c r="O13" s="257"/>
      <c r="P13" s="257"/>
      <c r="Q13" s="258"/>
      <c r="R13" s="259" t="s">
        <v>40</v>
      </c>
      <c r="S13" s="260"/>
      <c r="T13" s="260"/>
      <c r="U13" s="260"/>
      <c r="V13" s="260"/>
      <c r="W13" s="260"/>
      <c r="X13" s="261" t="s">
        <v>14</v>
      </c>
      <c r="Y13" s="262"/>
      <c r="Z13" s="262"/>
      <c r="AA13" s="262"/>
      <c r="AB13" s="262"/>
      <c r="AC13" s="263"/>
      <c r="AD13" s="151"/>
      <c r="AE13" s="264" t="s">
        <v>15</v>
      </c>
      <c r="AF13" s="265"/>
      <c r="AG13" s="265"/>
      <c r="AH13" s="265"/>
      <c r="AI13" s="265"/>
      <c r="AJ13" s="266"/>
      <c r="AK13" s="267" t="s">
        <v>16</v>
      </c>
      <c r="AL13" s="268"/>
      <c r="AM13" s="268"/>
      <c r="AN13" s="268"/>
      <c r="AO13" s="268"/>
      <c r="AP13" s="269"/>
      <c r="AQ13" s="276" t="s">
        <v>34</v>
      </c>
      <c r="AR13" s="277"/>
      <c r="AS13" s="277"/>
      <c r="AT13" s="277"/>
      <c r="AU13" s="277"/>
      <c r="AV13" s="278"/>
      <c r="AX13" s="273" t="s">
        <v>85</v>
      </c>
      <c r="AY13" s="274"/>
      <c r="AZ13" s="274"/>
      <c r="BA13" s="275"/>
    </row>
    <row r="14" spans="1:53" ht="27.95" customHeight="1" thickBot="1" x14ac:dyDescent="0.3">
      <c r="A14" s="154" t="s">
        <v>1</v>
      </c>
      <c r="B14" s="155" t="s">
        <v>67</v>
      </c>
      <c r="C14" s="155" t="s">
        <v>68</v>
      </c>
      <c r="D14" s="156" t="s">
        <v>17</v>
      </c>
      <c r="E14" s="159"/>
      <c r="F14" s="166" t="s">
        <v>2</v>
      </c>
      <c r="G14" s="161" t="s">
        <v>28</v>
      </c>
      <c r="H14" s="162" t="s">
        <v>5</v>
      </c>
      <c r="I14" s="163" t="s">
        <v>31</v>
      </c>
      <c r="J14" s="164" t="s">
        <v>8</v>
      </c>
      <c r="K14" s="165" t="s">
        <v>4</v>
      </c>
      <c r="L14" s="167" t="s">
        <v>2</v>
      </c>
      <c r="M14" s="168" t="s">
        <v>28</v>
      </c>
      <c r="N14" s="169" t="s">
        <v>5</v>
      </c>
      <c r="O14" s="170" t="s">
        <v>6</v>
      </c>
      <c r="P14" s="171" t="s">
        <v>8</v>
      </c>
      <c r="Q14" s="172" t="s">
        <v>4</v>
      </c>
      <c r="R14" s="179" t="s">
        <v>2</v>
      </c>
      <c r="S14" s="168" t="s">
        <v>28</v>
      </c>
      <c r="T14" s="169" t="s">
        <v>5</v>
      </c>
      <c r="U14" s="170" t="s">
        <v>6</v>
      </c>
      <c r="V14" s="171" t="s">
        <v>8</v>
      </c>
      <c r="W14" s="173" t="s">
        <v>4</v>
      </c>
      <c r="X14" s="180" t="s">
        <v>2</v>
      </c>
      <c r="Y14" s="168" t="s">
        <v>28</v>
      </c>
      <c r="Z14" s="169" t="s">
        <v>5</v>
      </c>
      <c r="AA14" s="170" t="s">
        <v>6</v>
      </c>
      <c r="AB14" s="171" t="s">
        <v>8</v>
      </c>
      <c r="AC14" s="172" t="s">
        <v>4</v>
      </c>
      <c r="AD14" s="151"/>
      <c r="AE14" s="167" t="s">
        <v>2</v>
      </c>
      <c r="AF14" s="174" t="s">
        <v>28</v>
      </c>
      <c r="AG14" s="175" t="s">
        <v>7</v>
      </c>
      <c r="AH14" s="176" t="s">
        <v>6</v>
      </c>
      <c r="AI14" s="177" t="s">
        <v>8</v>
      </c>
      <c r="AJ14" s="178" t="s">
        <v>4</v>
      </c>
      <c r="AK14" s="167" t="s">
        <v>2</v>
      </c>
      <c r="AL14" s="174" t="s">
        <v>28</v>
      </c>
      <c r="AM14" s="175" t="s">
        <v>7</v>
      </c>
      <c r="AN14" s="176" t="s">
        <v>6</v>
      </c>
      <c r="AO14" s="177" t="s">
        <v>8</v>
      </c>
      <c r="AP14" s="178" t="s">
        <v>4</v>
      </c>
      <c r="AQ14" s="167" t="s">
        <v>2</v>
      </c>
      <c r="AR14" s="174" t="s">
        <v>28</v>
      </c>
      <c r="AS14" s="175" t="s">
        <v>7</v>
      </c>
      <c r="AT14" s="176" t="s">
        <v>6</v>
      </c>
      <c r="AU14" s="177" t="s">
        <v>8</v>
      </c>
      <c r="AV14" s="178" t="s">
        <v>4</v>
      </c>
      <c r="AX14" s="235" t="s">
        <v>17</v>
      </c>
      <c r="AY14" s="71" t="s">
        <v>29</v>
      </c>
      <c r="AZ14" s="71" t="s">
        <v>30</v>
      </c>
      <c r="BA14" s="10" t="s">
        <v>9</v>
      </c>
    </row>
    <row r="15" spans="1:53" ht="45" customHeight="1" x14ac:dyDescent="0.35">
      <c r="A15" s="181">
        <v>1</v>
      </c>
      <c r="B15" s="187" t="s">
        <v>84</v>
      </c>
      <c r="C15" s="187" t="s">
        <v>73</v>
      </c>
      <c r="D15" s="187" t="s">
        <v>57</v>
      </c>
      <c r="E15" s="160"/>
      <c r="F15" s="212">
        <v>2</v>
      </c>
      <c r="G15" s="206" t="s">
        <v>45</v>
      </c>
      <c r="H15" s="190">
        <v>7</v>
      </c>
      <c r="I15" s="191">
        <v>18</v>
      </c>
      <c r="J15" s="218">
        <f>SUM(H15-I15)</f>
        <v>-11</v>
      </c>
      <c r="K15" s="219" t="str">
        <f>IF(H15&gt;I15,"3","0")</f>
        <v>0</v>
      </c>
      <c r="L15" s="215">
        <v>8</v>
      </c>
      <c r="M15" s="206" t="s">
        <v>47</v>
      </c>
      <c r="N15" s="192">
        <v>11</v>
      </c>
      <c r="O15" s="193">
        <v>15</v>
      </c>
      <c r="P15" s="224">
        <f>SUM(N15-O15)</f>
        <v>-4</v>
      </c>
      <c r="Q15" s="219" t="str">
        <f>IF(N15&gt;O15,"3","0")</f>
        <v>0</v>
      </c>
      <c r="R15" s="215">
        <v>3</v>
      </c>
      <c r="S15" s="206" t="s">
        <v>46</v>
      </c>
      <c r="T15" s="192">
        <v>15</v>
      </c>
      <c r="U15" s="193">
        <v>10</v>
      </c>
      <c r="V15" s="224">
        <f>SUM(T15-U15)</f>
        <v>5</v>
      </c>
      <c r="W15" s="226" t="str">
        <f>IF(T15&gt;U15,"3","0")</f>
        <v>3</v>
      </c>
      <c r="X15" s="212">
        <v>6</v>
      </c>
      <c r="Y15" s="209" t="s">
        <v>48</v>
      </c>
      <c r="Z15" s="192">
        <v>10</v>
      </c>
      <c r="AA15" s="193">
        <v>12</v>
      </c>
      <c r="AB15" s="224">
        <f>SUM(Z15-AA15)</f>
        <v>-2</v>
      </c>
      <c r="AC15" s="219" t="str">
        <f>IF(Z15&gt;AA15,"3","0")</f>
        <v>0</v>
      </c>
      <c r="AD15" s="194"/>
      <c r="AE15" s="215">
        <v>7</v>
      </c>
      <c r="AF15" s="206" t="s">
        <v>43</v>
      </c>
      <c r="AG15" s="195">
        <v>7</v>
      </c>
      <c r="AH15" s="193">
        <v>14</v>
      </c>
      <c r="AI15" s="229">
        <f t="shared" ref="AI15:AI22" si="0">SUM(AG15-AH15)</f>
        <v>-7</v>
      </c>
      <c r="AJ15" s="230" t="str">
        <f t="shared" ref="AJ15:AJ22" si="1">IF(AG15&gt;AH15,"3","0")</f>
        <v>0</v>
      </c>
      <c r="AK15" s="215">
        <v>5</v>
      </c>
      <c r="AL15" s="206" t="s">
        <v>44</v>
      </c>
      <c r="AM15" s="195">
        <v>8</v>
      </c>
      <c r="AN15" s="193">
        <v>15</v>
      </c>
      <c r="AO15" s="229">
        <f>SUM(AM15-AN15)</f>
        <v>-7</v>
      </c>
      <c r="AP15" s="230" t="str">
        <f>IF(AM15&gt;AN15,"3","0")</f>
        <v>0</v>
      </c>
      <c r="AQ15" s="215">
        <v>4</v>
      </c>
      <c r="AR15" s="206" t="s">
        <v>45</v>
      </c>
      <c r="AS15" s="195">
        <v>5</v>
      </c>
      <c r="AT15" s="193">
        <v>20</v>
      </c>
      <c r="AU15" s="229">
        <f>SUM(AS15-AT15)</f>
        <v>-15</v>
      </c>
      <c r="AV15" s="230" t="str">
        <f>IF(AS15&gt;AT15,"3","0")</f>
        <v>0</v>
      </c>
      <c r="AX15" s="236" t="s">
        <v>57</v>
      </c>
      <c r="AY15" s="242">
        <f>SUM(J15+P15+V15+AB15+AI15+AO15+AU15)</f>
        <v>-41</v>
      </c>
      <c r="AZ15" s="245">
        <f>SUM(K15+Q15+W15+AC15+AJ15+AP15+AV15)</f>
        <v>3</v>
      </c>
      <c r="BA15" s="239">
        <f t="shared" ref="BA15:BA22" si="2">IF(AY15=0,"",(H15+N15+T15+Z15+AG15+AM15+AS15)/(I15+O15+U15+AA15+AH15+AN15+AT15)*100)</f>
        <v>60.576923076923073</v>
      </c>
    </row>
    <row r="16" spans="1:53" ht="45" customHeight="1" x14ac:dyDescent="0.35">
      <c r="A16" s="182">
        <v>2</v>
      </c>
      <c r="B16" s="188" t="s">
        <v>71</v>
      </c>
      <c r="C16" s="188" t="s">
        <v>72</v>
      </c>
      <c r="D16" s="188" t="s">
        <v>58</v>
      </c>
      <c r="E16" s="160"/>
      <c r="F16" s="213">
        <v>1</v>
      </c>
      <c r="G16" s="207" t="s">
        <v>45</v>
      </c>
      <c r="H16" s="196">
        <v>18</v>
      </c>
      <c r="I16" s="197">
        <v>7</v>
      </c>
      <c r="J16" s="220">
        <f t="shared" ref="J16:J22" si="3">SUM(H16-I16)</f>
        <v>11</v>
      </c>
      <c r="K16" s="221" t="str">
        <f t="shared" ref="K16:K22" si="4">IF(H16&gt;I16,"3","0")</f>
        <v>3</v>
      </c>
      <c r="L16" s="216">
        <v>3</v>
      </c>
      <c r="M16" s="207" t="s">
        <v>43</v>
      </c>
      <c r="N16" s="198">
        <v>10</v>
      </c>
      <c r="O16" s="199">
        <v>11</v>
      </c>
      <c r="P16" s="224">
        <f t="shared" ref="P16:P22" si="5">SUM(N16-O16)</f>
        <v>-1</v>
      </c>
      <c r="Q16" s="221" t="str">
        <f t="shared" ref="Q16:Q22" si="6">IF(N16&gt;O16,"3","0")</f>
        <v>0</v>
      </c>
      <c r="R16" s="216">
        <v>7</v>
      </c>
      <c r="S16" s="207" t="s">
        <v>48</v>
      </c>
      <c r="T16" s="198">
        <v>17</v>
      </c>
      <c r="U16" s="199">
        <v>7</v>
      </c>
      <c r="V16" s="224">
        <f t="shared" ref="V16:V22" si="7">SUM(T16-U16)</f>
        <v>10</v>
      </c>
      <c r="W16" s="227" t="str">
        <f t="shared" ref="W16:W22" si="8">IF(T16&gt;U16,"3","0")</f>
        <v>3</v>
      </c>
      <c r="X16" s="213">
        <v>5</v>
      </c>
      <c r="Y16" s="210" t="s">
        <v>44</v>
      </c>
      <c r="Z16" s="198">
        <v>10</v>
      </c>
      <c r="AA16" s="199">
        <v>21</v>
      </c>
      <c r="AB16" s="224">
        <f t="shared" ref="AB16:AB22" si="9">SUM(Z16-AA16)</f>
        <v>-11</v>
      </c>
      <c r="AC16" s="221" t="str">
        <f t="shared" ref="AC16:AC22" si="10">IF(Z16&gt;AA16,"3","0")</f>
        <v>0</v>
      </c>
      <c r="AD16" s="194"/>
      <c r="AE16" s="216">
        <v>4</v>
      </c>
      <c r="AF16" s="207" t="s">
        <v>46</v>
      </c>
      <c r="AG16" s="200">
        <v>14</v>
      </c>
      <c r="AH16" s="199">
        <v>10</v>
      </c>
      <c r="AI16" s="231">
        <f t="shared" si="0"/>
        <v>4</v>
      </c>
      <c r="AJ16" s="227" t="str">
        <f t="shared" si="1"/>
        <v>3</v>
      </c>
      <c r="AK16" s="216">
        <v>6</v>
      </c>
      <c r="AL16" s="207" t="s">
        <v>63</v>
      </c>
      <c r="AM16" s="200">
        <v>14</v>
      </c>
      <c r="AN16" s="199">
        <v>13</v>
      </c>
      <c r="AO16" s="231">
        <f t="shared" ref="AO16:AO22" si="11">SUM(AM16-AN16)</f>
        <v>1</v>
      </c>
      <c r="AP16" s="227" t="str">
        <f t="shared" ref="AP16:AP22" si="12">IF(AM16&gt;AN16,"3","0")</f>
        <v>3</v>
      </c>
      <c r="AQ16" s="216">
        <v>8</v>
      </c>
      <c r="AR16" s="207" t="s">
        <v>43</v>
      </c>
      <c r="AS16" s="200">
        <v>12</v>
      </c>
      <c r="AT16" s="199">
        <v>14</v>
      </c>
      <c r="AU16" s="231">
        <f t="shared" ref="AU16:AU22" si="13">SUM(AS16-AT16)</f>
        <v>-2</v>
      </c>
      <c r="AV16" s="227" t="str">
        <f t="shared" ref="AV16:AV22" si="14">IF(AS16&gt;AT16,"3","0")</f>
        <v>0</v>
      </c>
      <c r="AX16" s="237" t="s">
        <v>58</v>
      </c>
      <c r="AY16" s="243">
        <f t="shared" ref="AY16:AY22" si="15">SUM(J16+P16+V16+AB16+AI16+AO16+AU16)</f>
        <v>12</v>
      </c>
      <c r="AZ16" s="246">
        <f t="shared" ref="AZ16:AZ22" si="16">SUM(K16+Q16+W16+AC16+AJ16+AP16+AV16)</f>
        <v>12</v>
      </c>
      <c r="BA16" s="240">
        <f t="shared" si="2"/>
        <v>114.45783132530121</v>
      </c>
    </row>
    <row r="17" spans="1:54" ht="45" customHeight="1" x14ac:dyDescent="0.35">
      <c r="A17" s="182">
        <v>3</v>
      </c>
      <c r="B17" s="188" t="s">
        <v>70</v>
      </c>
      <c r="C17" s="188" t="s">
        <v>69</v>
      </c>
      <c r="D17" s="188" t="s">
        <v>56</v>
      </c>
      <c r="E17" s="160"/>
      <c r="F17" s="213">
        <v>8</v>
      </c>
      <c r="G17" s="207" t="s">
        <v>44</v>
      </c>
      <c r="H17" s="196">
        <v>14</v>
      </c>
      <c r="I17" s="197">
        <v>8</v>
      </c>
      <c r="J17" s="220">
        <f t="shared" si="3"/>
        <v>6</v>
      </c>
      <c r="K17" s="221" t="str">
        <f t="shared" si="4"/>
        <v>3</v>
      </c>
      <c r="L17" s="216">
        <v>2</v>
      </c>
      <c r="M17" s="207" t="s">
        <v>43</v>
      </c>
      <c r="N17" s="198">
        <v>11</v>
      </c>
      <c r="O17" s="199">
        <v>10</v>
      </c>
      <c r="P17" s="224">
        <f t="shared" si="5"/>
        <v>1</v>
      </c>
      <c r="Q17" s="221" t="str">
        <f t="shared" si="6"/>
        <v>3</v>
      </c>
      <c r="R17" s="216">
        <v>1</v>
      </c>
      <c r="S17" s="207" t="s">
        <v>46</v>
      </c>
      <c r="T17" s="198">
        <v>10</v>
      </c>
      <c r="U17" s="199">
        <v>15</v>
      </c>
      <c r="V17" s="224">
        <f t="shared" si="7"/>
        <v>-5</v>
      </c>
      <c r="W17" s="227" t="str">
        <f t="shared" si="8"/>
        <v>0</v>
      </c>
      <c r="X17" s="213">
        <v>4</v>
      </c>
      <c r="Y17" s="210" t="s">
        <v>47</v>
      </c>
      <c r="Z17" s="198">
        <v>17</v>
      </c>
      <c r="AA17" s="199">
        <v>10</v>
      </c>
      <c r="AB17" s="224">
        <f t="shared" si="9"/>
        <v>7</v>
      </c>
      <c r="AC17" s="221" t="str">
        <f t="shared" si="10"/>
        <v>3</v>
      </c>
      <c r="AD17" s="194"/>
      <c r="AE17" s="216">
        <v>5</v>
      </c>
      <c r="AF17" s="207" t="s">
        <v>48</v>
      </c>
      <c r="AG17" s="200">
        <v>16</v>
      </c>
      <c r="AH17" s="199">
        <v>5</v>
      </c>
      <c r="AI17" s="232">
        <f t="shared" si="0"/>
        <v>11</v>
      </c>
      <c r="AJ17" s="227" t="str">
        <f t="shared" si="1"/>
        <v>3</v>
      </c>
      <c r="AK17" s="216">
        <v>7</v>
      </c>
      <c r="AL17" s="207" t="s">
        <v>46</v>
      </c>
      <c r="AM17" s="200">
        <v>19</v>
      </c>
      <c r="AN17" s="199">
        <v>10</v>
      </c>
      <c r="AO17" s="232">
        <f t="shared" si="11"/>
        <v>9</v>
      </c>
      <c r="AP17" s="227" t="str">
        <f t="shared" si="12"/>
        <v>3</v>
      </c>
      <c r="AQ17" s="216">
        <v>6</v>
      </c>
      <c r="AR17" s="207" t="s">
        <v>47</v>
      </c>
      <c r="AS17" s="200">
        <v>11</v>
      </c>
      <c r="AT17" s="199">
        <v>19</v>
      </c>
      <c r="AU17" s="232">
        <f t="shared" si="13"/>
        <v>-8</v>
      </c>
      <c r="AV17" s="227" t="str">
        <f t="shared" si="14"/>
        <v>0</v>
      </c>
      <c r="AX17" s="237" t="s">
        <v>56</v>
      </c>
      <c r="AY17" s="243">
        <f t="shared" si="15"/>
        <v>21</v>
      </c>
      <c r="AZ17" s="246">
        <f t="shared" si="16"/>
        <v>15</v>
      </c>
      <c r="BA17" s="240">
        <f t="shared" si="2"/>
        <v>127.27272727272727</v>
      </c>
      <c r="BB17" s="249" t="s">
        <v>91</v>
      </c>
    </row>
    <row r="18" spans="1:54" ht="45" customHeight="1" x14ac:dyDescent="0.35">
      <c r="A18" s="182">
        <v>4</v>
      </c>
      <c r="B18" s="188" t="s">
        <v>74</v>
      </c>
      <c r="C18" s="188" t="s">
        <v>75</v>
      </c>
      <c r="D18" s="188" t="s">
        <v>59</v>
      </c>
      <c r="E18" s="160"/>
      <c r="F18" s="213">
        <v>7</v>
      </c>
      <c r="G18" s="207" t="s">
        <v>63</v>
      </c>
      <c r="H18" s="196">
        <v>12</v>
      </c>
      <c r="I18" s="197">
        <v>7</v>
      </c>
      <c r="J18" s="220">
        <f t="shared" si="3"/>
        <v>5</v>
      </c>
      <c r="K18" s="221" t="str">
        <f t="shared" si="4"/>
        <v>3</v>
      </c>
      <c r="L18" s="216">
        <v>5</v>
      </c>
      <c r="M18" s="207" t="s">
        <v>45</v>
      </c>
      <c r="N18" s="198">
        <v>10</v>
      </c>
      <c r="O18" s="199">
        <v>19</v>
      </c>
      <c r="P18" s="224">
        <f t="shared" si="5"/>
        <v>-9</v>
      </c>
      <c r="Q18" s="221" t="str">
        <f t="shared" si="6"/>
        <v>0</v>
      </c>
      <c r="R18" s="216">
        <v>6</v>
      </c>
      <c r="S18" s="207" t="s">
        <v>43</v>
      </c>
      <c r="T18" s="198">
        <v>15</v>
      </c>
      <c r="U18" s="199">
        <v>12</v>
      </c>
      <c r="V18" s="224">
        <f t="shared" si="7"/>
        <v>3</v>
      </c>
      <c r="W18" s="227" t="str">
        <f t="shared" si="8"/>
        <v>3</v>
      </c>
      <c r="X18" s="213">
        <v>3</v>
      </c>
      <c r="Y18" s="210" t="s">
        <v>47</v>
      </c>
      <c r="Z18" s="198">
        <v>10</v>
      </c>
      <c r="AA18" s="199">
        <v>17</v>
      </c>
      <c r="AB18" s="224">
        <f t="shared" si="9"/>
        <v>-7</v>
      </c>
      <c r="AC18" s="221" t="str">
        <f t="shared" si="10"/>
        <v>0</v>
      </c>
      <c r="AD18" s="194"/>
      <c r="AE18" s="216">
        <v>2</v>
      </c>
      <c r="AF18" s="207" t="s">
        <v>46</v>
      </c>
      <c r="AG18" s="200">
        <v>10</v>
      </c>
      <c r="AH18" s="199">
        <v>14</v>
      </c>
      <c r="AI18" s="232">
        <f t="shared" si="0"/>
        <v>-4</v>
      </c>
      <c r="AJ18" s="227" t="str">
        <f t="shared" si="1"/>
        <v>0</v>
      </c>
      <c r="AK18" s="216">
        <v>8</v>
      </c>
      <c r="AL18" s="182" t="s">
        <v>66</v>
      </c>
      <c r="AM18" s="200">
        <v>7</v>
      </c>
      <c r="AN18" s="199">
        <v>16</v>
      </c>
      <c r="AO18" s="232">
        <f t="shared" si="11"/>
        <v>-9</v>
      </c>
      <c r="AP18" s="227" t="str">
        <f t="shared" si="12"/>
        <v>0</v>
      </c>
      <c r="AQ18" s="216">
        <v>1</v>
      </c>
      <c r="AR18" s="207" t="s">
        <v>45</v>
      </c>
      <c r="AS18" s="200">
        <v>20</v>
      </c>
      <c r="AT18" s="199">
        <v>5</v>
      </c>
      <c r="AU18" s="232">
        <f t="shared" si="13"/>
        <v>15</v>
      </c>
      <c r="AV18" s="227" t="str">
        <f t="shared" si="14"/>
        <v>3</v>
      </c>
      <c r="AX18" s="237" t="s">
        <v>59</v>
      </c>
      <c r="AY18" s="243">
        <f t="shared" si="15"/>
        <v>-6</v>
      </c>
      <c r="AZ18" s="246">
        <f t="shared" si="16"/>
        <v>9</v>
      </c>
      <c r="BA18" s="240">
        <f t="shared" si="2"/>
        <v>93.333333333333329</v>
      </c>
      <c r="BB18" s="102"/>
    </row>
    <row r="19" spans="1:54" ht="45" customHeight="1" x14ac:dyDescent="0.35">
      <c r="A19" s="182">
        <v>5</v>
      </c>
      <c r="B19" s="188" t="s">
        <v>76</v>
      </c>
      <c r="C19" s="188" t="s">
        <v>77</v>
      </c>
      <c r="D19" s="188" t="s">
        <v>55</v>
      </c>
      <c r="E19" s="160"/>
      <c r="F19" s="213">
        <v>6</v>
      </c>
      <c r="G19" s="207" t="s">
        <v>46</v>
      </c>
      <c r="H19" s="196">
        <v>18</v>
      </c>
      <c r="I19" s="197">
        <v>9</v>
      </c>
      <c r="J19" s="220">
        <f t="shared" si="3"/>
        <v>9</v>
      </c>
      <c r="K19" s="221" t="str">
        <f t="shared" si="4"/>
        <v>3</v>
      </c>
      <c r="L19" s="216">
        <v>4</v>
      </c>
      <c r="M19" s="207" t="s">
        <v>45</v>
      </c>
      <c r="N19" s="198">
        <v>19</v>
      </c>
      <c r="O19" s="199">
        <v>10</v>
      </c>
      <c r="P19" s="224">
        <f t="shared" si="5"/>
        <v>9</v>
      </c>
      <c r="Q19" s="221" t="str">
        <f t="shared" si="6"/>
        <v>3</v>
      </c>
      <c r="R19" s="216">
        <v>8</v>
      </c>
      <c r="S19" s="207" t="s">
        <v>63</v>
      </c>
      <c r="T19" s="198">
        <v>8</v>
      </c>
      <c r="U19" s="199">
        <v>10</v>
      </c>
      <c r="V19" s="224">
        <f t="shared" si="7"/>
        <v>-2</v>
      </c>
      <c r="W19" s="227" t="str">
        <f t="shared" si="8"/>
        <v>0</v>
      </c>
      <c r="X19" s="213">
        <v>2</v>
      </c>
      <c r="Y19" s="210" t="s">
        <v>44</v>
      </c>
      <c r="Z19" s="198">
        <v>21</v>
      </c>
      <c r="AA19" s="199">
        <v>10</v>
      </c>
      <c r="AB19" s="224">
        <f t="shared" si="9"/>
        <v>11</v>
      </c>
      <c r="AC19" s="221" t="str">
        <f t="shared" si="10"/>
        <v>3</v>
      </c>
      <c r="AD19" s="194"/>
      <c r="AE19" s="216">
        <v>3</v>
      </c>
      <c r="AF19" s="207" t="s">
        <v>48</v>
      </c>
      <c r="AG19" s="200">
        <v>5</v>
      </c>
      <c r="AH19" s="199">
        <v>16</v>
      </c>
      <c r="AI19" s="232">
        <f t="shared" si="0"/>
        <v>-11</v>
      </c>
      <c r="AJ19" s="227" t="str">
        <f t="shared" si="1"/>
        <v>0</v>
      </c>
      <c r="AK19" s="216">
        <v>1</v>
      </c>
      <c r="AL19" s="207" t="s">
        <v>44</v>
      </c>
      <c r="AM19" s="200">
        <v>15</v>
      </c>
      <c r="AN19" s="199">
        <v>8</v>
      </c>
      <c r="AO19" s="232">
        <f t="shared" si="11"/>
        <v>7</v>
      </c>
      <c r="AP19" s="227" t="str">
        <f t="shared" si="12"/>
        <v>3</v>
      </c>
      <c r="AQ19" s="216">
        <v>7</v>
      </c>
      <c r="AR19" s="207" t="s">
        <v>63</v>
      </c>
      <c r="AS19" s="200">
        <v>9</v>
      </c>
      <c r="AT19" s="199">
        <v>8</v>
      </c>
      <c r="AU19" s="232">
        <f t="shared" si="13"/>
        <v>1</v>
      </c>
      <c r="AV19" s="227" t="str">
        <f t="shared" si="14"/>
        <v>3</v>
      </c>
      <c r="AX19" s="237" t="s">
        <v>55</v>
      </c>
      <c r="AY19" s="243">
        <f t="shared" si="15"/>
        <v>24</v>
      </c>
      <c r="AZ19" s="246">
        <f t="shared" si="16"/>
        <v>15</v>
      </c>
      <c r="BA19" s="240">
        <f t="shared" si="2"/>
        <v>133.80281690140845</v>
      </c>
      <c r="BB19" s="250" t="s">
        <v>89</v>
      </c>
    </row>
    <row r="20" spans="1:54" ht="45" customHeight="1" x14ac:dyDescent="0.35">
      <c r="A20" s="182">
        <v>6</v>
      </c>
      <c r="B20" s="188" t="s">
        <v>78</v>
      </c>
      <c r="C20" s="188" t="s">
        <v>79</v>
      </c>
      <c r="D20" s="188" t="s">
        <v>60</v>
      </c>
      <c r="E20" s="160"/>
      <c r="F20" s="213">
        <v>5</v>
      </c>
      <c r="G20" s="207" t="s">
        <v>46</v>
      </c>
      <c r="H20" s="196">
        <v>9</v>
      </c>
      <c r="I20" s="197">
        <v>18</v>
      </c>
      <c r="J20" s="220">
        <f t="shared" si="3"/>
        <v>-9</v>
      </c>
      <c r="K20" s="221" t="str">
        <f t="shared" si="4"/>
        <v>0</v>
      </c>
      <c r="L20" s="216">
        <v>7</v>
      </c>
      <c r="M20" s="207" t="s">
        <v>44</v>
      </c>
      <c r="N20" s="198">
        <v>13</v>
      </c>
      <c r="O20" s="199">
        <v>7</v>
      </c>
      <c r="P20" s="224">
        <f t="shared" si="5"/>
        <v>6</v>
      </c>
      <c r="Q20" s="221" t="str">
        <f t="shared" si="6"/>
        <v>3</v>
      </c>
      <c r="R20" s="216">
        <v>4</v>
      </c>
      <c r="S20" s="207" t="s">
        <v>43</v>
      </c>
      <c r="T20" s="198">
        <v>12</v>
      </c>
      <c r="U20" s="199">
        <v>15</v>
      </c>
      <c r="V20" s="224">
        <f t="shared" si="7"/>
        <v>-3</v>
      </c>
      <c r="W20" s="227" t="str">
        <f t="shared" si="8"/>
        <v>0</v>
      </c>
      <c r="X20" s="213">
        <v>1</v>
      </c>
      <c r="Y20" s="210" t="s">
        <v>48</v>
      </c>
      <c r="Z20" s="198">
        <v>12</v>
      </c>
      <c r="AA20" s="199">
        <v>10</v>
      </c>
      <c r="AB20" s="224">
        <f t="shared" si="9"/>
        <v>2</v>
      </c>
      <c r="AC20" s="221" t="str">
        <f t="shared" si="10"/>
        <v>3</v>
      </c>
      <c r="AD20" s="194"/>
      <c r="AE20" s="216">
        <v>8</v>
      </c>
      <c r="AF20" s="207" t="s">
        <v>45</v>
      </c>
      <c r="AG20" s="200">
        <v>17</v>
      </c>
      <c r="AH20" s="199">
        <v>14</v>
      </c>
      <c r="AI20" s="232">
        <f t="shared" si="0"/>
        <v>3</v>
      </c>
      <c r="AJ20" s="227" t="str">
        <f t="shared" si="1"/>
        <v>3</v>
      </c>
      <c r="AK20" s="216">
        <v>2</v>
      </c>
      <c r="AL20" s="207" t="s">
        <v>63</v>
      </c>
      <c r="AM20" s="200">
        <v>13</v>
      </c>
      <c r="AN20" s="199">
        <v>14</v>
      </c>
      <c r="AO20" s="232">
        <f t="shared" si="11"/>
        <v>-1</v>
      </c>
      <c r="AP20" s="227" t="str">
        <f t="shared" si="12"/>
        <v>0</v>
      </c>
      <c r="AQ20" s="216">
        <v>3</v>
      </c>
      <c r="AR20" s="207" t="s">
        <v>47</v>
      </c>
      <c r="AS20" s="200">
        <v>19</v>
      </c>
      <c r="AT20" s="199">
        <v>11</v>
      </c>
      <c r="AU20" s="232">
        <f t="shared" si="13"/>
        <v>8</v>
      </c>
      <c r="AV20" s="227" t="str">
        <f t="shared" si="14"/>
        <v>3</v>
      </c>
      <c r="AX20" s="237" t="s">
        <v>60</v>
      </c>
      <c r="AY20" s="243">
        <f t="shared" si="15"/>
        <v>6</v>
      </c>
      <c r="AZ20" s="246">
        <f t="shared" si="16"/>
        <v>12</v>
      </c>
      <c r="BA20" s="240">
        <f t="shared" si="2"/>
        <v>106.74157303370787</v>
      </c>
      <c r="BB20" s="251"/>
    </row>
    <row r="21" spans="1:54" ht="45" customHeight="1" x14ac:dyDescent="0.35">
      <c r="A21" s="182">
        <v>7</v>
      </c>
      <c r="B21" s="188" t="s">
        <v>80</v>
      </c>
      <c r="C21" s="188" t="s">
        <v>81</v>
      </c>
      <c r="D21" s="188" t="s">
        <v>61</v>
      </c>
      <c r="E21" s="160"/>
      <c r="F21" s="213">
        <v>4</v>
      </c>
      <c r="G21" s="207" t="s">
        <v>63</v>
      </c>
      <c r="H21" s="196">
        <v>7</v>
      </c>
      <c r="I21" s="197">
        <v>12</v>
      </c>
      <c r="J21" s="220">
        <f t="shared" si="3"/>
        <v>-5</v>
      </c>
      <c r="K21" s="221" t="str">
        <f t="shared" si="4"/>
        <v>0</v>
      </c>
      <c r="L21" s="216">
        <v>6</v>
      </c>
      <c r="M21" s="207" t="s">
        <v>44</v>
      </c>
      <c r="N21" s="198">
        <v>7</v>
      </c>
      <c r="O21" s="199">
        <v>13</v>
      </c>
      <c r="P21" s="224">
        <f t="shared" si="5"/>
        <v>-6</v>
      </c>
      <c r="Q21" s="221" t="str">
        <f t="shared" si="6"/>
        <v>0</v>
      </c>
      <c r="R21" s="216">
        <v>2</v>
      </c>
      <c r="S21" s="207" t="s">
        <v>48</v>
      </c>
      <c r="T21" s="198">
        <v>7</v>
      </c>
      <c r="U21" s="199">
        <v>17</v>
      </c>
      <c r="V21" s="224">
        <f t="shared" si="7"/>
        <v>-10</v>
      </c>
      <c r="W21" s="227" t="str">
        <f t="shared" si="8"/>
        <v>0</v>
      </c>
      <c r="X21" s="213">
        <v>8</v>
      </c>
      <c r="Y21" s="210" t="s">
        <v>46</v>
      </c>
      <c r="Z21" s="198">
        <v>5</v>
      </c>
      <c r="AA21" s="199">
        <v>21</v>
      </c>
      <c r="AB21" s="224">
        <f t="shared" si="9"/>
        <v>-16</v>
      </c>
      <c r="AC21" s="221" t="str">
        <f t="shared" si="10"/>
        <v>0</v>
      </c>
      <c r="AD21" s="194"/>
      <c r="AE21" s="216">
        <v>1</v>
      </c>
      <c r="AF21" s="207" t="s">
        <v>43</v>
      </c>
      <c r="AG21" s="200">
        <v>14</v>
      </c>
      <c r="AH21" s="199">
        <v>7</v>
      </c>
      <c r="AI21" s="232">
        <f t="shared" si="0"/>
        <v>7</v>
      </c>
      <c r="AJ21" s="227" t="str">
        <f t="shared" si="1"/>
        <v>3</v>
      </c>
      <c r="AK21" s="216">
        <v>3</v>
      </c>
      <c r="AL21" s="207" t="s">
        <v>46</v>
      </c>
      <c r="AM21" s="200">
        <v>10</v>
      </c>
      <c r="AN21" s="199">
        <v>19</v>
      </c>
      <c r="AO21" s="232">
        <f t="shared" si="11"/>
        <v>-9</v>
      </c>
      <c r="AP21" s="227" t="str">
        <f t="shared" si="12"/>
        <v>0</v>
      </c>
      <c r="AQ21" s="216">
        <v>5</v>
      </c>
      <c r="AR21" s="207" t="s">
        <v>63</v>
      </c>
      <c r="AS21" s="200">
        <v>8</v>
      </c>
      <c r="AT21" s="199">
        <v>9</v>
      </c>
      <c r="AU21" s="232">
        <f t="shared" si="13"/>
        <v>-1</v>
      </c>
      <c r="AV21" s="227" t="str">
        <f t="shared" si="14"/>
        <v>0</v>
      </c>
      <c r="AX21" s="237" t="s">
        <v>61</v>
      </c>
      <c r="AY21" s="243">
        <f t="shared" si="15"/>
        <v>-40</v>
      </c>
      <c r="AZ21" s="247">
        <f t="shared" si="16"/>
        <v>3</v>
      </c>
      <c r="BA21" s="240">
        <f t="shared" si="2"/>
        <v>59.183673469387756</v>
      </c>
      <c r="BB21" s="251"/>
    </row>
    <row r="22" spans="1:54" ht="45" customHeight="1" thickBot="1" x14ac:dyDescent="0.4">
      <c r="A22" s="183">
        <v>8</v>
      </c>
      <c r="B22" s="189" t="s">
        <v>82</v>
      </c>
      <c r="C22" s="189" t="s">
        <v>83</v>
      </c>
      <c r="D22" s="189" t="s">
        <v>62</v>
      </c>
      <c r="E22" s="160"/>
      <c r="F22" s="214">
        <v>3</v>
      </c>
      <c r="G22" s="208" t="s">
        <v>44</v>
      </c>
      <c r="H22" s="201">
        <v>8</v>
      </c>
      <c r="I22" s="202">
        <v>14</v>
      </c>
      <c r="J22" s="222">
        <f t="shared" si="3"/>
        <v>-6</v>
      </c>
      <c r="K22" s="223" t="str">
        <f t="shared" si="4"/>
        <v>0</v>
      </c>
      <c r="L22" s="217">
        <v>1</v>
      </c>
      <c r="M22" s="208" t="s">
        <v>47</v>
      </c>
      <c r="N22" s="203">
        <v>15</v>
      </c>
      <c r="O22" s="204">
        <v>11</v>
      </c>
      <c r="P22" s="225">
        <f t="shared" si="5"/>
        <v>4</v>
      </c>
      <c r="Q22" s="223" t="str">
        <f t="shared" si="6"/>
        <v>3</v>
      </c>
      <c r="R22" s="217">
        <v>5</v>
      </c>
      <c r="S22" s="208" t="s">
        <v>63</v>
      </c>
      <c r="T22" s="203">
        <v>10</v>
      </c>
      <c r="U22" s="204">
        <v>8</v>
      </c>
      <c r="V22" s="225">
        <f t="shared" si="7"/>
        <v>2</v>
      </c>
      <c r="W22" s="228" t="str">
        <f t="shared" si="8"/>
        <v>3</v>
      </c>
      <c r="X22" s="214">
        <v>7</v>
      </c>
      <c r="Y22" s="211" t="s">
        <v>46</v>
      </c>
      <c r="Z22" s="203">
        <v>21</v>
      </c>
      <c r="AA22" s="204">
        <v>5</v>
      </c>
      <c r="AB22" s="225">
        <f t="shared" si="9"/>
        <v>16</v>
      </c>
      <c r="AC22" s="223" t="str">
        <f t="shared" si="10"/>
        <v>3</v>
      </c>
      <c r="AD22" s="194"/>
      <c r="AE22" s="217">
        <v>6</v>
      </c>
      <c r="AF22" s="208" t="s">
        <v>45</v>
      </c>
      <c r="AG22" s="205">
        <v>14</v>
      </c>
      <c r="AH22" s="204">
        <v>17</v>
      </c>
      <c r="AI22" s="233">
        <f t="shared" si="0"/>
        <v>-3</v>
      </c>
      <c r="AJ22" s="228" t="str">
        <f t="shared" si="1"/>
        <v>0</v>
      </c>
      <c r="AK22" s="217">
        <v>4</v>
      </c>
      <c r="AL22" s="183" t="s">
        <v>66</v>
      </c>
      <c r="AM22" s="205">
        <v>16</v>
      </c>
      <c r="AN22" s="204">
        <v>7</v>
      </c>
      <c r="AO22" s="233">
        <f t="shared" si="11"/>
        <v>9</v>
      </c>
      <c r="AP22" s="228" t="str">
        <f t="shared" si="12"/>
        <v>3</v>
      </c>
      <c r="AQ22" s="217">
        <v>2</v>
      </c>
      <c r="AR22" s="208" t="s">
        <v>43</v>
      </c>
      <c r="AS22" s="205">
        <v>14</v>
      </c>
      <c r="AT22" s="204">
        <v>12</v>
      </c>
      <c r="AU22" s="233">
        <f t="shared" si="13"/>
        <v>2</v>
      </c>
      <c r="AV22" s="228" t="str">
        <f t="shared" si="14"/>
        <v>3</v>
      </c>
      <c r="AX22" s="238" t="s">
        <v>62</v>
      </c>
      <c r="AY22" s="244">
        <f t="shared" si="15"/>
        <v>24</v>
      </c>
      <c r="AZ22" s="248">
        <f t="shared" si="16"/>
        <v>15</v>
      </c>
      <c r="BA22" s="241">
        <f t="shared" si="2"/>
        <v>132.43243243243242</v>
      </c>
      <c r="BB22" s="249" t="s">
        <v>90</v>
      </c>
    </row>
    <row r="23" spans="1:54" ht="17.100000000000001" customHeight="1" x14ac:dyDescent="0.25">
      <c r="BB23" t="s">
        <v>21</v>
      </c>
    </row>
    <row r="24" spans="1:54" ht="17.100000000000001" customHeight="1" x14ac:dyDescent="0.25">
      <c r="BB24" t="s">
        <v>21</v>
      </c>
    </row>
    <row r="26" spans="1:54" ht="54.95" customHeight="1" x14ac:dyDescent="0.75">
      <c r="Q26" s="271" t="s">
        <v>88</v>
      </c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</row>
    <row r="32" spans="1:54" x14ac:dyDescent="0.25">
      <c r="AW32">
        <v>1</v>
      </c>
    </row>
  </sheetData>
  <mergeCells count="13">
    <mergeCell ref="Q26:AI26"/>
    <mergeCell ref="AX13:BA13"/>
    <mergeCell ref="AQ13:AV13"/>
    <mergeCell ref="F11:AC11"/>
    <mergeCell ref="AE11:AV11"/>
    <mergeCell ref="D6:AN8"/>
    <mergeCell ref="F13:K13"/>
    <mergeCell ref="L13:Q13"/>
    <mergeCell ref="R13:W13"/>
    <mergeCell ref="X13:AC13"/>
    <mergeCell ref="AE13:AJ13"/>
    <mergeCell ref="AK13:AP13"/>
    <mergeCell ref="Q9:Z9"/>
  </mergeCells>
  <pageMargins left="0" right="0" top="0.15748031496062992" bottom="0.15748031496062992" header="0.11811023622047245" footer="0.11811023622047245"/>
  <pageSetup paperSize="8" scale="5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Sheet1!$D$22</f>
        <v>R LLOYD</v>
      </c>
      <c r="D1" s="308"/>
      <c r="E1" s="308"/>
      <c r="F1" s="119"/>
      <c r="G1" s="309" t="s">
        <v>12</v>
      </c>
      <c r="H1" s="309"/>
      <c r="I1" s="308" t="str">
        <f>Sheet1!$D$22</f>
        <v>R LLOYD</v>
      </c>
      <c r="J1" s="308"/>
      <c r="K1" s="308"/>
      <c r="L1" s="119"/>
      <c r="M1" s="309" t="s">
        <v>13</v>
      </c>
      <c r="N1" s="309"/>
      <c r="O1" s="308" t="str">
        <f>Sheet1!$D$22</f>
        <v>R LLOYD</v>
      </c>
      <c r="P1" s="308"/>
      <c r="Q1" s="308"/>
      <c r="R1" s="119"/>
      <c r="S1" s="309" t="s">
        <v>14</v>
      </c>
      <c r="T1" s="309"/>
      <c r="U1" s="308" t="str">
        <f>Sheet1!$D$22</f>
        <v>R LLOYD</v>
      </c>
      <c r="V1" s="308"/>
      <c r="W1" s="308"/>
    </row>
    <row r="2" spans="1:23" ht="25.15" customHeight="1" thickBot="1" x14ac:dyDescent="0.3">
      <c r="A2" s="102"/>
      <c r="B2" s="121" t="str">
        <f>Sheet1!$G$22</f>
        <v xml:space="preserve">  A6</v>
      </c>
      <c r="C2" s="307" t="s">
        <v>38</v>
      </c>
      <c r="D2" s="307"/>
      <c r="E2" s="118">
        <f>Sheet1!$F$22</f>
        <v>3</v>
      </c>
      <c r="F2" s="102"/>
      <c r="G2" s="102"/>
      <c r="H2" s="121" t="str">
        <f>Sheet1!$M$22</f>
        <v xml:space="preserve">  A1</v>
      </c>
      <c r="I2" s="307" t="s">
        <v>38</v>
      </c>
      <c r="J2" s="307"/>
      <c r="K2" s="122">
        <f>Sheet1!$L$22</f>
        <v>1</v>
      </c>
      <c r="L2" s="102"/>
      <c r="M2" s="102"/>
      <c r="N2" s="121" t="str">
        <f>Sheet1!$S$22</f>
        <v xml:space="preserve">  A7</v>
      </c>
      <c r="O2" s="307" t="s">
        <v>38</v>
      </c>
      <c r="P2" s="307"/>
      <c r="Q2" s="122">
        <f>Sheet1!$R$22</f>
        <v>5</v>
      </c>
      <c r="R2" s="102"/>
      <c r="S2" s="102"/>
      <c r="T2" s="121" t="str">
        <f>Sheet1!$Y$22</f>
        <v xml:space="preserve">  A2</v>
      </c>
      <c r="U2" s="307" t="s">
        <v>38</v>
      </c>
      <c r="V2" s="307"/>
      <c r="W2" s="122">
        <f>Sheet1!$X$22</f>
        <v>7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Sheet1!$D$22</f>
        <v>R LLOYD</v>
      </c>
      <c r="J19" s="308"/>
      <c r="K19" s="308"/>
      <c r="L19" s="120"/>
      <c r="M19" s="309" t="s">
        <v>16</v>
      </c>
      <c r="N19" s="309"/>
      <c r="O19" s="308" t="str">
        <f>Sheet1!$D$22</f>
        <v>R LLOYD</v>
      </c>
      <c r="P19" s="308"/>
      <c r="Q19" s="308"/>
      <c r="R19" s="120"/>
      <c r="S19" s="309" t="s">
        <v>34</v>
      </c>
      <c r="T19" s="309"/>
      <c r="U19" s="308" t="str">
        <f>Sheet1!$D$22</f>
        <v>R LLOYD</v>
      </c>
      <c r="V19" s="308"/>
      <c r="W19" s="308"/>
    </row>
    <row r="20" spans="1:23" ht="25.15" customHeight="1" thickBot="1" x14ac:dyDescent="0.4">
      <c r="B20" s="101"/>
      <c r="C20" s="307"/>
      <c r="D20" s="307"/>
      <c r="E20" s="98"/>
      <c r="H20" s="101" t="str">
        <f>Sheet1!$AF$22</f>
        <v xml:space="preserve">  A5</v>
      </c>
      <c r="I20" s="307" t="s">
        <v>38</v>
      </c>
      <c r="J20" s="307"/>
      <c r="K20" s="98">
        <f>Sheet1!$AE$22</f>
        <v>6</v>
      </c>
      <c r="N20" s="101" t="str">
        <f>Sheet1!$AL$22</f>
        <v>A3</v>
      </c>
      <c r="O20" s="307" t="s">
        <v>38</v>
      </c>
      <c r="P20" s="307"/>
      <c r="Q20" s="98">
        <f>Sheet1!$AK$22</f>
        <v>4</v>
      </c>
      <c r="T20" s="101" t="str">
        <f>Sheet1!$AR$22</f>
        <v xml:space="preserve">  A4</v>
      </c>
      <c r="U20" s="307" t="s">
        <v>38</v>
      </c>
      <c r="V20" s="307"/>
      <c r="W20" s="98">
        <f>Sheet1!$AQ$22</f>
        <v>2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e">
        <f>Sheet1!#REF!</f>
        <v>#REF!</v>
      </c>
      <c r="D1" s="308"/>
      <c r="E1" s="308"/>
      <c r="F1" s="119"/>
      <c r="G1" s="309" t="s">
        <v>12</v>
      </c>
      <c r="H1" s="309"/>
      <c r="I1" s="308" t="e">
        <f>Sheet1!#REF!</f>
        <v>#REF!</v>
      </c>
      <c r="J1" s="308"/>
      <c r="K1" s="308"/>
      <c r="L1" s="119"/>
      <c r="M1" s="309" t="s">
        <v>13</v>
      </c>
      <c r="N1" s="309"/>
      <c r="O1" s="308" t="e">
        <f>Sheet1!#REF!</f>
        <v>#REF!</v>
      </c>
      <c r="P1" s="308"/>
      <c r="Q1" s="308"/>
      <c r="R1" s="119"/>
      <c r="S1" s="309"/>
      <c r="T1" s="309"/>
      <c r="U1" s="308"/>
      <c r="V1" s="308"/>
      <c r="W1" s="308"/>
    </row>
    <row r="2" spans="1:23" ht="25.1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 t="s">
        <v>14</v>
      </c>
      <c r="B19" s="309"/>
      <c r="C19" s="308" t="e">
        <f>Sheet1!#REF!</f>
        <v>#REF!</v>
      </c>
      <c r="D19" s="308"/>
      <c r="E19" s="308"/>
      <c r="F19" s="120"/>
      <c r="G19" s="309" t="s">
        <v>15</v>
      </c>
      <c r="H19" s="309"/>
      <c r="I19" s="308" t="e">
        <f>Sheet1!#REF!</f>
        <v>#REF!</v>
      </c>
      <c r="J19" s="308"/>
      <c r="K19" s="308"/>
      <c r="L19" s="120"/>
      <c r="M19" s="309" t="s">
        <v>16</v>
      </c>
      <c r="N19" s="309"/>
      <c r="O19" s="308" t="e">
        <f>Sheet1!#REF!</f>
        <v>#REF!</v>
      </c>
      <c r="P19" s="308"/>
      <c r="Q19" s="308"/>
      <c r="R19" s="120"/>
      <c r="S19" s="309"/>
      <c r="T19" s="309"/>
      <c r="U19" s="308"/>
      <c r="V19" s="308"/>
      <c r="W19" s="308"/>
    </row>
    <row r="20" spans="1:23" ht="25.15" customHeight="1" thickBot="1" x14ac:dyDescent="0.3">
      <c r="A20" s="102"/>
      <c r="B20" s="121" t="e">
        <f>Sheet1!#REF!</f>
        <v>#REF!</v>
      </c>
      <c r="C20" s="307" t="s">
        <v>38</v>
      </c>
      <c r="D20" s="307"/>
      <c r="E20" s="122" t="e">
        <f>Sheet1!#REF!</f>
        <v>#REF!</v>
      </c>
      <c r="F20" s="102"/>
      <c r="G20" s="102"/>
      <c r="H20" s="121" t="e">
        <f>Sheet1!#REF!</f>
        <v>#REF!</v>
      </c>
      <c r="I20" s="307" t="s">
        <v>38</v>
      </c>
      <c r="J20" s="307"/>
      <c r="K20" s="122" t="e">
        <f>Sheet1!#REF!</f>
        <v>#REF!</v>
      </c>
      <c r="L20" s="102"/>
      <c r="M20" s="102"/>
      <c r="N20" s="121" t="e">
        <f>Sheet1!#REF!</f>
        <v>#REF!</v>
      </c>
      <c r="O20" s="307" t="s">
        <v>38</v>
      </c>
      <c r="P20" s="307"/>
      <c r="Q20" s="122" t="e">
        <f>Sheet1!#REF!</f>
        <v>#REF!</v>
      </c>
      <c r="R20" s="102"/>
      <c r="S20" s="102"/>
      <c r="T20" s="121"/>
      <c r="U20" s="307" t="s">
        <v>38</v>
      </c>
      <c r="V20" s="307"/>
      <c r="W20" s="122"/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e">
        <f>Sheet1!#REF!</f>
        <v>#REF!</v>
      </c>
      <c r="D1" s="308"/>
      <c r="E1" s="308"/>
      <c r="F1" s="119"/>
      <c r="G1" s="309" t="s">
        <v>12</v>
      </c>
      <c r="H1" s="309"/>
      <c r="I1" s="308" t="e">
        <f>Sheet1!#REF!</f>
        <v>#REF!</v>
      </c>
      <c r="J1" s="308"/>
      <c r="K1" s="308"/>
      <c r="L1" s="119"/>
      <c r="M1" s="309" t="s">
        <v>13</v>
      </c>
      <c r="N1" s="309"/>
      <c r="O1" s="308" t="e">
        <f>Sheet1!#REF!</f>
        <v>#REF!</v>
      </c>
      <c r="P1" s="308"/>
      <c r="Q1" s="308"/>
      <c r="R1" s="119"/>
      <c r="S1" s="309"/>
      <c r="T1" s="309"/>
      <c r="U1" s="308"/>
      <c r="V1" s="308"/>
      <c r="W1" s="308"/>
    </row>
    <row r="2" spans="1:23" ht="25.1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09" t="s">
        <v>15</v>
      </c>
      <c r="H19" s="309"/>
      <c r="I19" s="308" t="e">
        <f>Sheet1!#REF!</f>
        <v>#REF!</v>
      </c>
      <c r="J19" s="308"/>
      <c r="K19" s="308"/>
      <c r="L19" s="120"/>
      <c r="M19" s="309" t="s">
        <v>16</v>
      </c>
      <c r="N19" s="309"/>
      <c r="O19" s="308" t="e">
        <f>Sheet1!#REF!</f>
        <v>#REF!</v>
      </c>
      <c r="P19" s="308"/>
      <c r="Q19" s="308"/>
      <c r="R19" s="120"/>
      <c r="S19" s="309"/>
      <c r="T19" s="309"/>
      <c r="U19" s="308"/>
      <c r="V19" s="308"/>
      <c r="W19" s="308"/>
    </row>
    <row r="20" spans="1:23" ht="25.15" customHeight="1" thickBot="1" x14ac:dyDescent="0.3">
      <c r="A20" s="102"/>
      <c r="B20" s="121" t="e">
        <f>Sheet1!#REF!</f>
        <v>#REF!</v>
      </c>
      <c r="C20" s="307" t="s">
        <v>38</v>
      </c>
      <c r="D20" s="307"/>
      <c r="E20" s="122" t="e">
        <f>Sheet1!#REF!</f>
        <v>#REF!</v>
      </c>
      <c r="F20" s="102"/>
      <c r="G20" s="102"/>
      <c r="H20" s="121" t="e">
        <f>Sheet1!#REF!</f>
        <v>#REF!</v>
      </c>
      <c r="I20" s="307" t="s">
        <v>38</v>
      </c>
      <c r="J20" s="307"/>
      <c r="K20" s="122" t="e">
        <f>Sheet1!#REF!</f>
        <v>#REF!</v>
      </c>
      <c r="L20" s="102"/>
      <c r="M20" s="102"/>
      <c r="N20" s="121" t="e">
        <f>Sheet1!#REF!</f>
        <v>#REF!</v>
      </c>
      <c r="O20" s="307" t="s">
        <v>38</v>
      </c>
      <c r="P20" s="307"/>
      <c r="Q20" s="122" t="e">
        <f>Sheet1!#REF!</f>
        <v>#REF!</v>
      </c>
      <c r="R20" s="102"/>
      <c r="S20" s="102"/>
      <c r="T20" s="121"/>
      <c r="U20" s="307" t="s">
        <v>38</v>
      </c>
      <c r="V20" s="307"/>
      <c r="W20" s="122"/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19"/>
      <c r="G1" s="311" t="s">
        <v>12</v>
      </c>
      <c r="H1" s="311"/>
      <c r="I1" s="308" t="e">
        <f>Sheet1!#REF!</f>
        <v>#REF!</v>
      </c>
      <c r="J1" s="308"/>
      <c r="K1" s="308"/>
      <c r="L1" s="119"/>
      <c r="M1" s="311" t="s">
        <v>13</v>
      </c>
      <c r="N1" s="311"/>
      <c r="O1" s="308" t="e">
        <f>Sheet1!#REF!</f>
        <v>#REF!</v>
      </c>
      <c r="P1" s="308"/>
      <c r="Q1" s="308"/>
      <c r="R1" s="119"/>
      <c r="S1" s="309"/>
      <c r="T1" s="309"/>
      <c r="U1" s="308"/>
      <c r="V1" s="308"/>
      <c r="W1" s="308"/>
    </row>
    <row r="2" spans="1:23" ht="25.1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 t="s">
        <v>14</v>
      </c>
      <c r="B19" s="309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9"/>
      <c r="T19" s="309"/>
      <c r="U19" s="308"/>
      <c r="V19" s="308"/>
      <c r="W19" s="308"/>
    </row>
    <row r="20" spans="1:23" ht="25.15" customHeight="1" thickBot="1" x14ac:dyDescent="0.3">
      <c r="A20" s="102"/>
      <c r="B20" s="121" t="e">
        <f>Sheet1!#REF!</f>
        <v>#REF!</v>
      </c>
      <c r="C20" s="307" t="s">
        <v>38</v>
      </c>
      <c r="D20" s="307"/>
      <c r="E20" s="122" t="e">
        <f>Sheet1!#REF!</f>
        <v>#REF!</v>
      </c>
      <c r="F20" s="102"/>
      <c r="G20" s="102"/>
      <c r="H20" s="121" t="e">
        <f>Sheet1!#REF!</f>
        <v>#REF!</v>
      </c>
      <c r="I20" s="307" t="s">
        <v>38</v>
      </c>
      <c r="J20" s="307"/>
      <c r="K20" s="122" t="e">
        <f>Sheet1!#REF!</f>
        <v>#REF!</v>
      </c>
      <c r="L20" s="102"/>
      <c r="M20" s="102"/>
      <c r="N20" s="121" t="e">
        <f>Sheet1!#REF!</f>
        <v>#REF!</v>
      </c>
      <c r="O20" s="307" t="s">
        <v>38</v>
      </c>
      <c r="P20" s="307"/>
      <c r="Q20" s="122" t="e">
        <f>Sheet1!#REF!</f>
        <v>#REF!</v>
      </c>
      <c r="R20" s="102"/>
      <c r="S20" s="102"/>
      <c r="T20" s="121"/>
      <c r="U20" s="307" t="s">
        <v>38</v>
      </c>
      <c r="V20" s="307"/>
      <c r="W20" s="122"/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X18" sqref="X18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e">
        <f>Sheet1!#REF!</f>
        <v>#REF!</v>
      </c>
      <c r="D1" s="308"/>
      <c r="E1" s="308"/>
      <c r="F1" s="119"/>
      <c r="G1" s="311" t="s">
        <v>12</v>
      </c>
      <c r="H1" s="311"/>
      <c r="I1" s="308" t="e">
        <f>Sheet1!#REF!</f>
        <v>#REF!</v>
      </c>
      <c r="J1" s="308"/>
      <c r="K1" s="308"/>
      <c r="L1" s="119"/>
      <c r="M1" s="311" t="s">
        <v>13</v>
      </c>
      <c r="N1" s="311"/>
      <c r="O1" s="308" t="e">
        <f>Sheet1!#REF!</f>
        <v>#REF!</v>
      </c>
      <c r="P1" s="308"/>
      <c r="Q1" s="308"/>
      <c r="R1" s="119"/>
      <c r="S1" s="309"/>
      <c r="T1" s="309"/>
      <c r="U1" s="308"/>
      <c r="V1" s="308"/>
      <c r="W1" s="308"/>
    </row>
    <row r="2" spans="1:23" ht="25.1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 t="s">
        <v>14</v>
      </c>
      <c r="B19" s="309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9"/>
      <c r="T19" s="309"/>
      <c r="U19" s="308"/>
      <c r="V19" s="308"/>
      <c r="W19" s="308"/>
    </row>
    <row r="20" spans="1:23" ht="25.15" customHeight="1" thickBot="1" x14ac:dyDescent="0.4">
      <c r="B20" s="101" t="e">
        <f>Sheet1!#REF!</f>
        <v>#REF!</v>
      </c>
      <c r="C20" s="310" t="s">
        <v>38</v>
      </c>
      <c r="D20" s="310"/>
      <c r="E20" s="98" t="e">
        <f>Sheet1!#REF!</f>
        <v>#REF!</v>
      </c>
      <c r="H20" s="101" t="e">
        <f>Sheet1!#REF!</f>
        <v>#REF!</v>
      </c>
      <c r="I20" s="310" t="s">
        <v>38</v>
      </c>
      <c r="J20" s="310"/>
      <c r="K20" s="98" t="e">
        <f>Sheet1!#REF!</f>
        <v>#REF!</v>
      </c>
      <c r="N20" s="101" t="e">
        <f>Sheet1!#REF!</f>
        <v>#REF!</v>
      </c>
      <c r="O20" s="310" t="s">
        <v>38</v>
      </c>
      <c r="P20" s="310"/>
      <c r="Q20" s="98" t="e">
        <f>Sheet1!#REF!</f>
        <v>#REF!</v>
      </c>
      <c r="T20" s="101"/>
      <c r="U20" s="310" t="s">
        <v>38</v>
      </c>
      <c r="V20" s="310"/>
      <c r="W20" s="98"/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1" sqref="Y11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09" t="s">
        <v>10</v>
      </c>
      <c r="B1" s="309"/>
      <c r="C1" s="308" t="e">
        <f>Sheet1!#REF!</f>
        <v>#REF!</v>
      </c>
      <c r="D1" s="308"/>
      <c r="E1" s="308"/>
      <c r="F1" s="119"/>
      <c r="G1" s="311" t="s">
        <v>12</v>
      </c>
      <c r="H1" s="311"/>
      <c r="I1" s="308" t="e">
        <f>Sheet1!#REF!</f>
        <v>#REF!</v>
      </c>
      <c r="J1" s="308"/>
      <c r="K1" s="308"/>
      <c r="L1" s="119"/>
      <c r="M1" s="311" t="s">
        <v>13</v>
      </c>
      <c r="N1" s="311"/>
      <c r="O1" s="308" t="e">
        <f>Sheet1!#REF!</f>
        <v>#REF!</v>
      </c>
      <c r="P1" s="308"/>
      <c r="Q1" s="308"/>
      <c r="R1" s="119"/>
      <c r="S1" s="309"/>
      <c r="T1" s="309"/>
      <c r="U1" s="308"/>
      <c r="V1" s="308"/>
      <c r="W1" s="308"/>
    </row>
    <row r="2" spans="1:23" ht="25.1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 t="s">
        <v>14</v>
      </c>
      <c r="B19" s="309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9"/>
      <c r="T19" s="309"/>
      <c r="U19" s="308"/>
      <c r="V19" s="308"/>
      <c r="W19" s="308"/>
    </row>
    <row r="20" spans="1:23" ht="25.15" customHeight="1" thickBot="1" x14ac:dyDescent="0.3">
      <c r="B20" s="121" t="e">
        <f>Sheet1!#REF!</f>
        <v>#REF!</v>
      </c>
      <c r="C20" s="307" t="s">
        <v>38</v>
      </c>
      <c r="D20" s="307"/>
      <c r="E20" s="122" t="e">
        <f>Sheet1!#REF!</f>
        <v>#REF!</v>
      </c>
      <c r="F20" s="102"/>
      <c r="G20" s="102"/>
      <c r="H20" s="121" t="e">
        <f>Sheet1!#REF!</f>
        <v>#REF!</v>
      </c>
      <c r="I20" s="307" t="s">
        <v>38</v>
      </c>
      <c r="J20" s="307"/>
      <c r="K20" s="122" t="e">
        <f>Sheet1!#REF!</f>
        <v>#REF!</v>
      </c>
      <c r="L20" s="102"/>
      <c r="M20" s="102"/>
      <c r="N20" s="121" t="e">
        <f>Sheet1!#REF!</f>
        <v>#REF!</v>
      </c>
      <c r="O20" s="307" t="s">
        <v>38</v>
      </c>
      <c r="P20" s="307"/>
      <c r="Q20" s="122" t="e">
        <f>Sheet1!#REF!</f>
        <v>#REF!</v>
      </c>
      <c r="R20" s="102"/>
      <c r="S20" s="102"/>
      <c r="T20" s="121"/>
      <c r="U20" s="307" t="s">
        <v>38</v>
      </c>
      <c r="V20" s="307"/>
      <c r="W20" s="122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19"/>
      <c r="G1" s="311" t="s">
        <v>12</v>
      </c>
      <c r="H1" s="311"/>
      <c r="I1" s="308" t="e">
        <f>Sheet1!#REF!</f>
        <v>#REF!</v>
      </c>
      <c r="J1" s="308"/>
      <c r="K1" s="308"/>
      <c r="L1" s="119"/>
      <c r="M1" s="311" t="s">
        <v>13</v>
      </c>
      <c r="N1" s="311"/>
      <c r="O1" s="308" t="e">
        <f>Sheet1!#REF!</f>
        <v>#REF!</v>
      </c>
      <c r="P1" s="308"/>
      <c r="Q1" s="308"/>
      <c r="R1" s="11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98" t="e">
        <f>Sheet1!#REF!</f>
        <v>#REF!</v>
      </c>
      <c r="H20" s="101" t="e">
        <f>Sheet1!#REF!</f>
        <v>#REF!</v>
      </c>
      <c r="I20" s="310" t="s">
        <v>38</v>
      </c>
      <c r="J20" s="310"/>
      <c r="K20" s="98" t="e">
        <f>Sheet1!#REF!</f>
        <v>#REF!</v>
      </c>
      <c r="N20" s="101" t="e">
        <f>Sheet1!#REF!</f>
        <v>#REF!</v>
      </c>
      <c r="O20" s="310" t="s">
        <v>38</v>
      </c>
      <c r="P20" s="310"/>
      <c r="Q20" s="98" t="e">
        <f>Sheet1!#REF!</f>
        <v>#REF!</v>
      </c>
      <c r="T20" s="101"/>
      <c r="U20" s="310" t="s">
        <v>38</v>
      </c>
      <c r="V20" s="310"/>
      <c r="W20" s="9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19"/>
      <c r="G1" s="311" t="s">
        <v>12</v>
      </c>
      <c r="H1" s="311"/>
      <c r="I1" s="308" t="e">
        <f>Sheet1!#REF!</f>
        <v>#REF!</v>
      </c>
      <c r="J1" s="308"/>
      <c r="K1" s="308"/>
      <c r="L1" s="119"/>
      <c r="M1" s="311" t="s">
        <v>13</v>
      </c>
      <c r="N1" s="311"/>
      <c r="O1" s="308" t="e">
        <f>Sheet1!#REF!</f>
        <v>#REF!</v>
      </c>
      <c r="P1" s="308"/>
      <c r="Q1" s="308"/>
      <c r="R1" s="11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98" t="e">
        <f>Sheet1!#REF!</f>
        <v>#REF!</v>
      </c>
      <c r="H20" s="101" t="e">
        <f>Sheet1!#REF!</f>
        <v>#REF!</v>
      </c>
      <c r="I20" s="310" t="s">
        <v>38</v>
      </c>
      <c r="J20" s="310"/>
      <c r="K20" s="98" t="e">
        <f>Sheet1!#REF!</f>
        <v>#REF!</v>
      </c>
      <c r="N20" s="101" t="e">
        <f>Sheet1!#REF!</f>
        <v>#REF!</v>
      </c>
      <c r="O20" s="310" t="s">
        <v>38</v>
      </c>
      <c r="P20" s="310"/>
      <c r="Q20" s="98" t="e">
        <f>Sheet1!#REF!</f>
        <v>#REF!</v>
      </c>
      <c r="T20" s="101"/>
      <c r="U20" s="310" t="s">
        <v>38</v>
      </c>
      <c r="V20" s="310"/>
      <c r="W20" s="9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"/>
  <sheetViews>
    <sheetView workbookViewId="0">
      <selection activeCell="AB23" sqref="AB23"/>
    </sheetView>
  </sheetViews>
  <sheetFormatPr defaultRowHeight="15" x14ac:dyDescent="0.25"/>
  <cols>
    <col min="1" max="1" width="3.7109375" customWidth="1"/>
    <col min="2" max="2" width="19.7109375" customWidth="1"/>
    <col min="3" max="20" width="4.28515625" customWidth="1"/>
    <col min="21" max="25" width="6.7109375" customWidth="1"/>
    <col min="26" max="26" width="2.7109375" customWidth="1"/>
    <col min="27" max="50" width="4.28515625" customWidth="1"/>
    <col min="51" max="51" width="12" bestFit="1" customWidth="1"/>
    <col min="58" max="58" width="19.7109375" customWidth="1"/>
    <col min="65" max="65" width="19.7109375" customWidth="1"/>
  </cols>
  <sheetData>
    <row r="1" spans="1:56" ht="21" x14ac:dyDescent="0.35">
      <c r="B1" s="64"/>
      <c r="C1" s="282" t="s">
        <v>42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</row>
    <row r="2" spans="1:56" ht="18.75" x14ac:dyDescent="0.3">
      <c r="B2" s="281" t="s">
        <v>25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 t="s">
        <v>26</v>
      </c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</row>
    <row r="3" spans="1:56" ht="15.75" thickBot="1" x14ac:dyDescent="0.3"/>
    <row r="4" spans="1:56" ht="16.5" thickBot="1" x14ac:dyDescent="0.3">
      <c r="A4" s="1"/>
      <c r="B4" s="124" t="s">
        <v>0</v>
      </c>
      <c r="C4" s="21"/>
      <c r="D4" s="22" t="s">
        <v>11</v>
      </c>
      <c r="E4" s="22"/>
      <c r="F4" s="23" t="s">
        <v>10</v>
      </c>
      <c r="G4" s="24"/>
      <c r="H4" s="26"/>
      <c r="I4" s="25"/>
      <c r="J4" s="22"/>
      <c r="K4" s="23" t="s">
        <v>12</v>
      </c>
      <c r="L4" s="24"/>
      <c r="M4" s="24"/>
      <c r="N4" s="25"/>
      <c r="O4" s="27"/>
      <c r="P4" s="22"/>
      <c r="Q4" s="23" t="s">
        <v>13</v>
      </c>
      <c r="R4" s="24"/>
      <c r="S4" s="24"/>
      <c r="T4" s="28"/>
      <c r="U4" s="63" t="s">
        <v>22</v>
      </c>
      <c r="V4" s="283" t="s">
        <v>24</v>
      </c>
      <c r="W4" s="285" t="s">
        <v>20</v>
      </c>
      <c r="X4" s="287" t="s">
        <v>27</v>
      </c>
      <c r="Y4" s="285" t="s">
        <v>33</v>
      </c>
      <c r="Z4" s="53"/>
      <c r="AA4" s="289" t="s">
        <v>14</v>
      </c>
      <c r="AB4" s="290"/>
      <c r="AC4" s="290"/>
      <c r="AD4" s="290"/>
      <c r="AE4" s="290"/>
      <c r="AF4" s="291"/>
      <c r="AG4" s="292" t="s">
        <v>15</v>
      </c>
      <c r="AH4" s="293"/>
      <c r="AI4" s="293"/>
      <c r="AJ4" s="293"/>
      <c r="AK4" s="293"/>
      <c r="AL4" s="294"/>
      <c r="AM4" s="295" t="s">
        <v>16</v>
      </c>
      <c r="AN4" s="296"/>
      <c r="AO4" s="296"/>
      <c r="AP4" s="296"/>
      <c r="AQ4" s="296"/>
      <c r="AR4" s="297"/>
      <c r="AS4" s="298" t="s">
        <v>34</v>
      </c>
      <c r="AT4" s="299"/>
      <c r="AU4" s="299"/>
      <c r="AV4" s="299"/>
      <c r="AW4" s="299"/>
      <c r="AX4" s="300"/>
      <c r="AY4" s="5"/>
      <c r="AZ4" s="5"/>
    </row>
    <row r="5" spans="1:56" ht="16.5" thickBot="1" x14ac:dyDescent="0.3">
      <c r="A5" s="3" t="s">
        <v>1</v>
      </c>
      <c r="B5" s="29" t="s">
        <v>17</v>
      </c>
      <c r="C5" s="2" t="s">
        <v>2</v>
      </c>
      <c r="D5" s="7" t="s">
        <v>3</v>
      </c>
      <c r="E5" s="3" t="s">
        <v>5</v>
      </c>
      <c r="F5" s="3" t="s">
        <v>6</v>
      </c>
      <c r="G5" s="6" t="s">
        <v>8</v>
      </c>
      <c r="H5" s="4" t="s">
        <v>4</v>
      </c>
      <c r="I5" s="12" t="s">
        <v>2</v>
      </c>
      <c r="J5" s="7" t="s">
        <v>3</v>
      </c>
      <c r="K5" s="3" t="s">
        <v>5</v>
      </c>
      <c r="L5" s="3" t="s">
        <v>6</v>
      </c>
      <c r="M5" s="6" t="s">
        <v>8</v>
      </c>
      <c r="N5" s="4" t="s">
        <v>4</v>
      </c>
      <c r="O5" s="12" t="s">
        <v>2</v>
      </c>
      <c r="P5" s="7" t="s">
        <v>3</v>
      </c>
      <c r="Q5" s="3" t="s">
        <v>5</v>
      </c>
      <c r="R5" s="3" t="s">
        <v>6</v>
      </c>
      <c r="S5" s="6" t="s">
        <v>8</v>
      </c>
      <c r="T5" s="4" t="s">
        <v>4</v>
      </c>
      <c r="U5" s="54" t="s">
        <v>23</v>
      </c>
      <c r="V5" s="284"/>
      <c r="W5" s="286"/>
      <c r="X5" s="288"/>
      <c r="Y5" s="286"/>
      <c r="Z5" s="51"/>
      <c r="AA5" s="12" t="s">
        <v>2</v>
      </c>
      <c r="AB5" s="7" t="s">
        <v>3</v>
      </c>
      <c r="AC5" s="3" t="s">
        <v>5</v>
      </c>
      <c r="AD5" s="3" t="s">
        <v>6</v>
      </c>
      <c r="AE5" s="6" t="s">
        <v>8</v>
      </c>
      <c r="AF5" s="4" t="s">
        <v>4</v>
      </c>
      <c r="AG5" s="12" t="s">
        <v>2</v>
      </c>
      <c r="AH5" s="7" t="s">
        <v>3</v>
      </c>
      <c r="AI5" s="3" t="s">
        <v>5</v>
      </c>
      <c r="AJ5" s="3" t="s">
        <v>6</v>
      </c>
      <c r="AK5" s="6" t="s">
        <v>8</v>
      </c>
      <c r="AL5" s="4" t="s">
        <v>4</v>
      </c>
      <c r="AM5" s="12" t="s">
        <v>2</v>
      </c>
      <c r="AN5" s="7" t="s">
        <v>3</v>
      </c>
      <c r="AO5" s="4" t="s">
        <v>7</v>
      </c>
      <c r="AP5" s="19" t="s">
        <v>6</v>
      </c>
      <c r="AQ5" s="6" t="s">
        <v>8</v>
      </c>
      <c r="AR5" s="18" t="s">
        <v>4</v>
      </c>
      <c r="AS5" s="67" t="s">
        <v>2</v>
      </c>
      <c r="AT5" s="65" t="s">
        <v>28</v>
      </c>
      <c r="AU5" s="66" t="s">
        <v>7</v>
      </c>
      <c r="AV5" s="68" t="s">
        <v>6</v>
      </c>
      <c r="AW5" s="70" t="s">
        <v>8</v>
      </c>
      <c r="AX5" s="69" t="s">
        <v>4</v>
      </c>
      <c r="AY5" s="40" t="s">
        <v>19</v>
      </c>
      <c r="AZ5" s="39" t="s">
        <v>18</v>
      </c>
      <c r="BA5" s="10" t="s">
        <v>9</v>
      </c>
      <c r="BB5" s="73" t="s">
        <v>20</v>
      </c>
      <c r="BC5" s="74" t="s">
        <v>32</v>
      </c>
      <c r="BD5" s="75" t="s">
        <v>33</v>
      </c>
    </row>
    <row r="6" spans="1:56" ht="21.75" thickBot="1" x14ac:dyDescent="0.4">
      <c r="A6" s="16">
        <v>1</v>
      </c>
      <c r="B6" s="47" t="str">
        <f>Sheet1!D15</f>
        <v>R GOODALL</v>
      </c>
      <c r="C6" s="8">
        <f>Sheet1!F15</f>
        <v>2</v>
      </c>
      <c r="D6" s="42" t="str">
        <f>Sheet1!G15</f>
        <v xml:space="preserve">  A5</v>
      </c>
      <c r="E6" s="59">
        <f>Sheet1!$H$15</f>
        <v>7</v>
      </c>
      <c r="F6" s="60">
        <f>Sheet1!$I$15</f>
        <v>18</v>
      </c>
      <c r="G6" s="46">
        <f>SUM(E6-F6)</f>
        <v>-11</v>
      </c>
      <c r="H6" s="49" t="str">
        <f>Sheet1!K15</f>
        <v>0</v>
      </c>
      <c r="I6" s="13">
        <f>Sheet1!L15</f>
        <v>8</v>
      </c>
      <c r="J6" s="42" t="str">
        <f>Sheet1!M15</f>
        <v xml:space="preserve">  A1</v>
      </c>
      <c r="K6" s="30">
        <f>Sheet1!$N$15</f>
        <v>11</v>
      </c>
      <c r="L6" s="31">
        <f>Sheet1!O15</f>
        <v>15</v>
      </c>
      <c r="M6" s="11">
        <f>SUM(K6-L6)</f>
        <v>-4</v>
      </c>
      <c r="N6" s="49" t="str">
        <f>Sheet1!Q15</f>
        <v>0</v>
      </c>
      <c r="O6" s="13">
        <f>Sheet1!R15</f>
        <v>3</v>
      </c>
      <c r="P6" s="42" t="str">
        <f>Sheet1!S15</f>
        <v xml:space="preserve">  A2</v>
      </c>
      <c r="Q6" s="30">
        <f>Sheet1!T15</f>
        <v>15</v>
      </c>
      <c r="R6" s="31">
        <f>Sheet1!U15</f>
        <v>10</v>
      </c>
      <c r="S6" s="11">
        <f>SUM(Q6-R6)</f>
        <v>5</v>
      </c>
      <c r="T6" s="49" t="str">
        <f>Sheet1!W15</f>
        <v>3</v>
      </c>
      <c r="U6" s="55">
        <f>SUM(G6+M6+S6)</f>
        <v>-10</v>
      </c>
      <c r="V6" s="55">
        <f>SUM(H6+N6+T6)</f>
        <v>3</v>
      </c>
      <c r="W6" s="72">
        <f xml:space="preserve"> RANK(V6,$V$6:V13)</f>
        <v>6</v>
      </c>
      <c r="X6" s="57">
        <f t="shared" ref="X6:X13" si="0">IF(COUNTIF($V$6:$V$13,V6)&gt;1,RANK(U6,$U$6:$U$13,0)/100,0)</f>
        <v>7.0000000000000007E-2</v>
      </c>
      <c r="Y6" s="58">
        <f>SUM(W6+X6)</f>
        <v>6.07</v>
      </c>
      <c r="Z6" s="52"/>
      <c r="AA6" s="130">
        <f>Sheet1!X15</f>
        <v>6</v>
      </c>
      <c r="AB6" s="42" t="str">
        <f>Sheet1!Y15</f>
        <v xml:space="preserve">  A3</v>
      </c>
      <c r="AC6" s="30">
        <f>Sheet1!Z15</f>
        <v>10</v>
      </c>
      <c r="AD6" s="31">
        <f>Sheet1!AA15</f>
        <v>12</v>
      </c>
      <c r="AE6" s="11">
        <f>Sheet1!AB15</f>
        <v>-2</v>
      </c>
      <c r="AF6" s="50" t="str">
        <f>Sheet1!AC15</f>
        <v>0</v>
      </c>
      <c r="AG6" s="13">
        <f>Sheet1!AE15</f>
        <v>7</v>
      </c>
      <c r="AH6" s="42" t="str">
        <f>Sheet1!AF15</f>
        <v xml:space="preserve">  A4</v>
      </c>
      <c r="AI6" s="30">
        <f>Sheet1!AG15</f>
        <v>7</v>
      </c>
      <c r="AJ6" s="31">
        <f>Sheet1!AH15</f>
        <v>14</v>
      </c>
      <c r="AK6" s="11">
        <f>Sheet1!AI15</f>
        <v>-7</v>
      </c>
      <c r="AL6" s="49" t="str">
        <f>Sheet1!AJ15</f>
        <v>0</v>
      </c>
      <c r="AM6" s="13">
        <f>Sheet1!AK15</f>
        <v>5</v>
      </c>
      <c r="AN6" s="42" t="str">
        <f>Sheet1!AL15</f>
        <v xml:space="preserve">  A6</v>
      </c>
      <c r="AO6" s="34">
        <f>Sheet1!AM15</f>
        <v>8</v>
      </c>
      <c r="AP6" s="31">
        <f>Sheet1!AN15</f>
        <v>15</v>
      </c>
      <c r="AQ6" s="44">
        <f>Sheet1!AO15</f>
        <v>-7</v>
      </c>
      <c r="AR6" s="125" t="str">
        <f>Sheet1!AP15</f>
        <v>0</v>
      </c>
      <c r="AS6" s="141">
        <v>12</v>
      </c>
      <c r="AT6" s="139" t="s">
        <v>51</v>
      </c>
      <c r="AU6" s="30">
        <f>Sheet1!AS15</f>
        <v>5</v>
      </c>
      <c r="AV6" s="31">
        <f>Sheet1!AT15</f>
        <v>20</v>
      </c>
      <c r="AW6" s="44">
        <f>SUM(AU6-AV6)</f>
        <v>-15</v>
      </c>
      <c r="AX6" s="133" t="str">
        <f>IF(AU6&gt;AV6,"3","0")</f>
        <v>0</v>
      </c>
      <c r="AY6" s="37">
        <f>SUM(G6+M6+S6+AE6+AK6+AQ6+AW6)</f>
        <v>-41</v>
      </c>
      <c r="AZ6" s="38">
        <f>SUM(H6+N6+T6+0+AF6+AL6+AR6+AX6)</f>
        <v>3</v>
      </c>
      <c r="BA6" s="36">
        <f>IF(AY6=0,"",(E6+K6+Q6+AC6+AI6+AO6+AU6)/(F6+L6+R6+AD6+AJ6+AP6+AV6)*100)</f>
        <v>60.576923076923073</v>
      </c>
      <c r="BB6" s="76">
        <f>RANK(AZ6,$AZ$6:AZ15)</f>
        <v>7</v>
      </c>
      <c r="BC6" s="78">
        <f t="shared" ref="BC6:BC13" si="1">IF(COUNTIF($AZ$6:$AZ$17,AZ6)&gt;1,RANK(AY6,$AY$6:$AY$17,0)/100,0)</f>
        <v>0.08</v>
      </c>
      <c r="BD6" s="96">
        <f>SUM(BB6+BC6)</f>
        <v>7.08</v>
      </c>
    </row>
    <row r="7" spans="1:56" ht="21.75" thickBot="1" x14ac:dyDescent="0.4">
      <c r="A7" s="17">
        <v>2</v>
      </c>
      <c r="B7" s="48" t="str">
        <f>Sheet1!D16</f>
        <v>S WALSH</v>
      </c>
      <c r="C7" s="9">
        <f>Sheet1!$F$16</f>
        <v>1</v>
      </c>
      <c r="D7" s="43" t="str">
        <f>Sheet1!G16</f>
        <v xml:space="preserve">  A5</v>
      </c>
      <c r="E7" s="61">
        <f>Sheet1!H16</f>
        <v>18</v>
      </c>
      <c r="F7" s="62">
        <f>Sheet1!I16</f>
        <v>7</v>
      </c>
      <c r="G7" s="41">
        <f t="shared" ref="G7:G13" si="2">SUM(E7-F7)</f>
        <v>11</v>
      </c>
      <c r="H7" s="50" t="str">
        <f>Sheet1!K16</f>
        <v>3</v>
      </c>
      <c r="I7" s="14">
        <f>Sheet1!L16</f>
        <v>3</v>
      </c>
      <c r="J7" s="43" t="str">
        <f>Sheet1!M16</f>
        <v xml:space="preserve">  A4</v>
      </c>
      <c r="K7" s="32">
        <f>Sheet1!N16</f>
        <v>10</v>
      </c>
      <c r="L7" s="33">
        <f>Sheet1!O16</f>
        <v>11</v>
      </c>
      <c r="M7" s="11">
        <f t="shared" ref="M7:M13" si="3">SUM(K7-L7)</f>
        <v>-1</v>
      </c>
      <c r="N7" s="50" t="str">
        <f>Sheet1!Q16</f>
        <v>0</v>
      </c>
      <c r="O7" s="14">
        <f>Sheet1!R16</f>
        <v>7</v>
      </c>
      <c r="P7" s="43" t="str">
        <f>Sheet1!S16</f>
        <v xml:space="preserve">  A3</v>
      </c>
      <c r="Q7" s="32">
        <f>Sheet1!T16</f>
        <v>17</v>
      </c>
      <c r="R7" s="33">
        <f>Sheet1!U16</f>
        <v>7</v>
      </c>
      <c r="S7" s="11">
        <f t="shared" ref="S7:S13" si="4">SUM(Q7-R7)</f>
        <v>10</v>
      </c>
      <c r="T7" s="50" t="str">
        <f>Sheet1!W16</f>
        <v>3</v>
      </c>
      <c r="U7" s="55">
        <f t="shared" ref="U7:U13" si="5">SUM(G7+M7+S7)</f>
        <v>20</v>
      </c>
      <c r="V7" s="55">
        <f t="shared" ref="V7:V13" si="6">SUM(H7+N7+T7)</f>
        <v>6</v>
      </c>
      <c r="W7" s="55">
        <f xml:space="preserve"> RANK(V7,$V$6:V14)</f>
        <v>1</v>
      </c>
      <c r="X7" s="57">
        <f t="shared" si="0"/>
        <v>0.01</v>
      </c>
      <c r="Y7" s="58">
        <f t="shared" ref="Y7:Y13" si="7">SUM(W7+X7)</f>
        <v>1.01</v>
      </c>
      <c r="Z7" s="52"/>
      <c r="AA7" s="14">
        <f>Sheet1!X16</f>
        <v>5</v>
      </c>
      <c r="AB7" s="43" t="str">
        <f>Sheet1!Y16</f>
        <v xml:space="preserve">  A6</v>
      </c>
      <c r="AC7" s="32">
        <f>Sheet1!Z16</f>
        <v>10</v>
      </c>
      <c r="AD7" s="33">
        <f>Sheet1!AA16</f>
        <v>21</v>
      </c>
      <c r="AE7" s="11">
        <f>Sheet1!AB16</f>
        <v>-11</v>
      </c>
      <c r="AF7" s="50" t="str">
        <f>Sheet1!AC16</f>
        <v>0</v>
      </c>
      <c r="AG7" s="14">
        <f>Sheet1!AE16</f>
        <v>4</v>
      </c>
      <c r="AH7" s="43" t="str">
        <f>Sheet1!AF16</f>
        <v xml:space="preserve">  A2</v>
      </c>
      <c r="AI7" s="32">
        <f>Sheet1!AG16</f>
        <v>14</v>
      </c>
      <c r="AJ7" s="33">
        <f>Sheet1!AH16</f>
        <v>10</v>
      </c>
      <c r="AK7" s="11">
        <f>Sheet1!AI16</f>
        <v>4</v>
      </c>
      <c r="AL7" s="50" t="str">
        <f>Sheet1!AJ16</f>
        <v>3</v>
      </c>
      <c r="AM7" s="14">
        <f>Sheet1!AK16</f>
        <v>6</v>
      </c>
      <c r="AN7" s="43" t="str">
        <f>Sheet1!AL16</f>
        <v xml:space="preserve">  A7</v>
      </c>
      <c r="AO7" s="35">
        <f>Sheet1!AM16</f>
        <v>14</v>
      </c>
      <c r="AP7" s="33">
        <f>Sheet1!AN16</f>
        <v>13</v>
      </c>
      <c r="AQ7" s="45">
        <f>Sheet1!AO16</f>
        <v>1</v>
      </c>
      <c r="AR7" s="126" t="str">
        <f>Sheet1!AP16</f>
        <v>3</v>
      </c>
      <c r="AS7" s="142">
        <v>10</v>
      </c>
      <c r="AT7" s="140" t="s">
        <v>53</v>
      </c>
      <c r="AU7" s="32">
        <f>Sheet1!AS16</f>
        <v>12</v>
      </c>
      <c r="AV7" s="33">
        <f>Sheet1!AT16</f>
        <v>14</v>
      </c>
      <c r="AW7" s="45">
        <f t="shared" ref="AW7:AW13" si="8">SUM(AU7-AV7)</f>
        <v>-2</v>
      </c>
      <c r="AX7" s="134" t="str">
        <f t="shared" ref="AX7:AX13" si="9">IF(AU7&gt;AV7,"3","0")</f>
        <v>0</v>
      </c>
      <c r="AY7" s="37">
        <f t="shared" ref="AY7:AY13" si="10">SUM(G7+M7+S7+AE7+AK7+AQ7+AW7)</f>
        <v>12</v>
      </c>
      <c r="AZ7" s="38">
        <f t="shared" ref="AZ7:AZ13" si="11">SUM(H7+N7+T7+0+AF7+AL7+AR7+AX7)</f>
        <v>12</v>
      </c>
      <c r="BA7" s="36">
        <f t="shared" ref="BA7:BA13" si="12">IF(AY7=0,"",(E7+K7+Q7+AC7+AI7+AO7+AU7)/(F7+L7+R7+AD7+AJ7+AP7+AV7)*100)</f>
        <v>114.45783132530121</v>
      </c>
      <c r="BB7" s="77">
        <f>RANK(AZ7,$AZ$6:AZ16)</f>
        <v>4</v>
      </c>
      <c r="BC7" s="79">
        <f t="shared" si="1"/>
        <v>0.04</v>
      </c>
      <c r="BD7" s="97">
        <f t="shared" ref="BD7:BD13" si="13">SUM(BB7+BC7)</f>
        <v>4.04</v>
      </c>
    </row>
    <row r="8" spans="1:56" ht="21.75" thickBot="1" x14ac:dyDescent="0.4">
      <c r="A8" s="17">
        <v>3</v>
      </c>
      <c r="B8" s="48" t="str">
        <f>Sheet1!D17</f>
        <v>M DAVIES</v>
      </c>
      <c r="C8" s="9">
        <f>Sheet1!F17</f>
        <v>8</v>
      </c>
      <c r="D8" s="43" t="str">
        <f>Sheet1!G17</f>
        <v xml:space="preserve">  A6</v>
      </c>
      <c r="E8" s="61">
        <f>Sheet1!H17</f>
        <v>14</v>
      </c>
      <c r="F8" s="62">
        <f>Sheet1!I17</f>
        <v>8</v>
      </c>
      <c r="G8" s="41">
        <f t="shared" si="2"/>
        <v>6</v>
      </c>
      <c r="H8" s="50" t="str">
        <f>Sheet1!K17</f>
        <v>3</v>
      </c>
      <c r="I8" s="14">
        <f>Sheet1!L17</f>
        <v>2</v>
      </c>
      <c r="J8" s="43" t="str">
        <f>Sheet1!M17</f>
        <v xml:space="preserve">  A4</v>
      </c>
      <c r="K8" s="32">
        <f>Sheet1!N17</f>
        <v>11</v>
      </c>
      <c r="L8" s="33">
        <f>Sheet1!O17</f>
        <v>10</v>
      </c>
      <c r="M8" s="11">
        <f t="shared" si="3"/>
        <v>1</v>
      </c>
      <c r="N8" s="50" t="str">
        <f>Sheet1!Q17</f>
        <v>3</v>
      </c>
      <c r="O8" s="14">
        <f>Sheet1!R17</f>
        <v>1</v>
      </c>
      <c r="P8" s="43" t="str">
        <f>Sheet1!S17</f>
        <v xml:space="preserve">  A2</v>
      </c>
      <c r="Q8" s="32">
        <f>Sheet1!T17</f>
        <v>10</v>
      </c>
      <c r="R8" s="33">
        <f>Sheet1!U17</f>
        <v>15</v>
      </c>
      <c r="S8" s="11">
        <f t="shared" si="4"/>
        <v>-5</v>
      </c>
      <c r="T8" s="50" t="str">
        <f>Sheet1!W17</f>
        <v>0</v>
      </c>
      <c r="U8" s="55">
        <f t="shared" si="5"/>
        <v>2</v>
      </c>
      <c r="V8" s="55">
        <f t="shared" si="6"/>
        <v>6</v>
      </c>
      <c r="W8" s="56">
        <f xml:space="preserve"> RANK(V8,$V$6:V15)</f>
        <v>1</v>
      </c>
      <c r="X8" s="57">
        <f t="shared" si="0"/>
        <v>0.03</v>
      </c>
      <c r="Y8" s="58">
        <f t="shared" si="7"/>
        <v>1.03</v>
      </c>
      <c r="Z8" s="52"/>
      <c r="AA8" s="14">
        <f>Sheet1!X17</f>
        <v>4</v>
      </c>
      <c r="AB8" s="43" t="str">
        <f>Sheet1!Y17</f>
        <v xml:space="preserve">  A1</v>
      </c>
      <c r="AC8" s="32">
        <f>Sheet1!Z17</f>
        <v>17</v>
      </c>
      <c r="AD8" s="33">
        <f>Sheet1!AA17</f>
        <v>10</v>
      </c>
      <c r="AE8" s="11">
        <f>Sheet1!AB17</f>
        <v>7</v>
      </c>
      <c r="AF8" s="50" t="str">
        <f>Sheet1!AC17</f>
        <v>3</v>
      </c>
      <c r="AG8" s="14">
        <f>Sheet1!AE17</f>
        <v>5</v>
      </c>
      <c r="AH8" s="43" t="str">
        <f>Sheet1!AF17</f>
        <v xml:space="preserve">  A3</v>
      </c>
      <c r="AI8" s="32">
        <f>Sheet1!AG17</f>
        <v>16</v>
      </c>
      <c r="AJ8" s="33">
        <f>Sheet1!AH17</f>
        <v>5</v>
      </c>
      <c r="AK8" s="11">
        <f>Sheet1!AI17</f>
        <v>11</v>
      </c>
      <c r="AL8" s="50" t="str">
        <f>Sheet1!AJ17</f>
        <v>3</v>
      </c>
      <c r="AM8" s="14">
        <f>Sheet1!AK17</f>
        <v>7</v>
      </c>
      <c r="AN8" s="43" t="str">
        <f>Sheet1!AL17</f>
        <v xml:space="preserve">  A2</v>
      </c>
      <c r="AO8" s="35">
        <f>Sheet1!AM17</f>
        <v>19</v>
      </c>
      <c r="AP8" s="33">
        <f>Sheet1!AN17</f>
        <v>10</v>
      </c>
      <c r="AQ8" s="20">
        <f>Sheet1!AO17</f>
        <v>9</v>
      </c>
      <c r="AR8" s="126" t="str">
        <f>Sheet1!AP17</f>
        <v>3</v>
      </c>
      <c r="AS8" s="142">
        <v>7</v>
      </c>
      <c r="AT8" s="140" t="s">
        <v>54</v>
      </c>
      <c r="AU8" s="32">
        <f>Sheet1!AS17</f>
        <v>11</v>
      </c>
      <c r="AV8" s="33">
        <f>Sheet1!AT17</f>
        <v>19</v>
      </c>
      <c r="AW8" s="20">
        <f t="shared" si="8"/>
        <v>-8</v>
      </c>
      <c r="AX8" s="134" t="str">
        <f t="shared" si="9"/>
        <v>0</v>
      </c>
      <c r="AY8" s="37">
        <f t="shared" si="10"/>
        <v>21</v>
      </c>
      <c r="AZ8" s="38">
        <f t="shared" si="11"/>
        <v>15</v>
      </c>
      <c r="BA8" s="36">
        <f t="shared" si="12"/>
        <v>127.27272727272727</v>
      </c>
      <c r="BB8" s="77">
        <f>RANK(AZ8,$AZ$6:AZ17)</f>
        <v>1</v>
      </c>
      <c r="BC8" s="79">
        <f t="shared" si="1"/>
        <v>0.03</v>
      </c>
      <c r="BD8" s="97">
        <f t="shared" si="13"/>
        <v>1.03</v>
      </c>
    </row>
    <row r="9" spans="1:56" ht="21.75" thickBot="1" x14ac:dyDescent="0.4">
      <c r="A9" s="17">
        <v>4</v>
      </c>
      <c r="B9" s="48" t="str">
        <f>Sheet1!D18</f>
        <v>B HOPE</v>
      </c>
      <c r="C9" s="9">
        <f>Sheet1!F18</f>
        <v>7</v>
      </c>
      <c r="D9" s="43" t="str">
        <f>Sheet1!G18</f>
        <v xml:space="preserve">  A7</v>
      </c>
      <c r="E9" s="61">
        <f>Sheet1!H18</f>
        <v>12</v>
      </c>
      <c r="F9" s="62">
        <f>Sheet1!I18</f>
        <v>7</v>
      </c>
      <c r="G9" s="41">
        <f t="shared" si="2"/>
        <v>5</v>
      </c>
      <c r="H9" s="50" t="str">
        <f>Sheet1!K18</f>
        <v>3</v>
      </c>
      <c r="I9" s="14">
        <f>Sheet1!L18</f>
        <v>5</v>
      </c>
      <c r="J9" s="43" t="str">
        <f>Sheet1!M18</f>
        <v xml:space="preserve">  A5</v>
      </c>
      <c r="K9" s="32">
        <f>Sheet1!N18</f>
        <v>10</v>
      </c>
      <c r="L9" s="33">
        <f>Sheet1!O18</f>
        <v>19</v>
      </c>
      <c r="M9" s="11">
        <f t="shared" si="3"/>
        <v>-9</v>
      </c>
      <c r="N9" s="50" t="str">
        <f>Sheet1!Q18</f>
        <v>0</v>
      </c>
      <c r="O9" s="14">
        <f>Sheet1!R18</f>
        <v>6</v>
      </c>
      <c r="P9" s="43" t="str">
        <f>Sheet1!S18</f>
        <v xml:space="preserve">  A4</v>
      </c>
      <c r="Q9" s="32">
        <f>Sheet1!T18</f>
        <v>15</v>
      </c>
      <c r="R9" s="33">
        <f>Sheet1!U18</f>
        <v>12</v>
      </c>
      <c r="S9" s="11">
        <f t="shared" si="4"/>
        <v>3</v>
      </c>
      <c r="T9" s="50" t="str">
        <f>Sheet1!W18</f>
        <v>3</v>
      </c>
      <c r="U9" s="55">
        <f t="shared" si="5"/>
        <v>-1</v>
      </c>
      <c r="V9" s="55">
        <f t="shared" si="6"/>
        <v>6</v>
      </c>
      <c r="W9" s="56">
        <f xml:space="preserve"> RANK(V9,$V$6:V16)</f>
        <v>1</v>
      </c>
      <c r="X9" s="57">
        <f t="shared" si="0"/>
        <v>0.05</v>
      </c>
      <c r="Y9" s="58">
        <f t="shared" si="7"/>
        <v>1.05</v>
      </c>
      <c r="Z9" s="52"/>
      <c r="AA9" s="14">
        <f>Sheet1!X18</f>
        <v>3</v>
      </c>
      <c r="AB9" s="43" t="str">
        <f>Sheet1!Y18</f>
        <v xml:space="preserve">  A1</v>
      </c>
      <c r="AC9" s="32">
        <f>Sheet1!Z18</f>
        <v>10</v>
      </c>
      <c r="AD9" s="33">
        <f>Sheet1!AA18</f>
        <v>17</v>
      </c>
      <c r="AE9" s="11">
        <f>Sheet1!AB18</f>
        <v>-7</v>
      </c>
      <c r="AF9" s="50" t="str">
        <f>Sheet1!AC18</f>
        <v>0</v>
      </c>
      <c r="AG9" s="14">
        <f>Sheet1!AE18</f>
        <v>2</v>
      </c>
      <c r="AH9" s="43" t="str">
        <f>Sheet1!AF18</f>
        <v xml:space="preserve">  A2</v>
      </c>
      <c r="AI9" s="32">
        <f>Sheet1!AG18</f>
        <v>10</v>
      </c>
      <c r="AJ9" s="33">
        <f>Sheet1!AH18</f>
        <v>14</v>
      </c>
      <c r="AK9" s="11">
        <f>Sheet1!AI18</f>
        <v>-4</v>
      </c>
      <c r="AL9" s="50" t="str">
        <f>Sheet1!AJ18</f>
        <v>0</v>
      </c>
      <c r="AM9" s="14">
        <f>Sheet1!AK18</f>
        <v>8</v>
      </c>
      <c r="AN9" s="43" t="str">
        <f>Sheet1!AL18</f>
        <v>A3</v>
      </c>
      <c r="AO9" s="35">
        <f>Sheet1!AM18</f>
        <v>7</v>
      </c>
      <c r="AP9" s="33">
        <f>Sheet1!AN18</f>
        <v>16</v>
      </c>
      <c r="AQ9" s="20">
        <f>Sheet1!AO18</f>
        <v>-9</v>
      </c>
      <c r="AR9" s="126" t="str">
        <f>Sheet1!AP18</f>
        <v>0</v>
      </c>
      <c r="AS9" s="142">
        <v>6</v>
      </c>
      <c r="AT9" s="140" t="s">
        <v>49</v>
      </c>
      <c r="AU9" s="32">
        <f>Sheet1!AS18</f>
        <v>20</v>
      </c>
      <c r="AV9" s="33">
        <f>Sheet1!AT18</f>
        <v>5</v>
      </c>
      <c r="AW9" s="20">
        <f t="shared" si="8"/>
        <v>15</v>
      </c>
      <c r="AX9" s="134" t="str">
        <f t="shared" si="9"/>
        <v>3</v>
      </c>
      <c r="AY9" s="37">
        <f t="shared" si="10"/>
        <v>-6</v>
      </c>
      <c r="AZ9" s="38">
        <f t="shared" si="11"/>
        <v>9</v>
      </c>
      <c r="BA9" s="36">
        <f t="shared" si="12"/>
        <v>93.333333333333329</v>
      </c>
      <c r="BB9" s="77">
        <f>RANK(AZ9,$AZ$6:AZ18)</f>
        <v>6</v>
      </c>
      <c r="BC9" s="79">
        <f t="shared" si="1"/>
        <v>0</v>
      </c>
      <c r="BD9" s="97">
        <f t="shared" si="13"/>
        <v>6</v>
      </c>
    </row>
    <row r="10" spans="1:56" ht="21.75" thickBot="1" x14ac:dyDescent="0.4">
      <c r="A10" s="17">
        <v>5</v>
      </c>
      <c r="B10" s="48" t="str">
        <f>Sheet1!D19</f>
        <v>J COWIE</v>
      </c>
      <c r="C10" s="9">
        <f>Sheet1!F19</f>
        <v>6</v>
      </c>
      <c r="D10" s="43" t="str">
        <f>Sheet1!G19</f>
        <v xml:space="preserve">  A2</v>
      </c>
      <c r="E10" s="61">
        <f>Sheet1!H19</f>
        <v>18</v>
      </c>
      <c r="F10" s="62">
        <f>Sheet1!I19</f>
        <v>9</v>
      </c>
      <c r="G10" s="41">
        <f t="shared" si="2"/>
        <v>9</v>
      </c>
      <c r="H10" s="50" t="str">
        <f>Sheet1!K19</f>
        <v>3</v>
      </c>
      <c r="I10" s="14">
        <f>Sheet1!L19</f>
        <v>4</v>
      </c>
      <c r="J10" s="43" t="str">
        <f>Sheet1!M19</f>
        <v xml:space="preserve">  A5</v>
      </c>
      <c r="K10" s="32">
        <f>Sheet1!N19</f>
        <v>19</v>
      </c>
      <c r="L10" s="33">
        <f>Sheet1!O19</f>
        <v>10</v>
      </c>
      <c r="M10" s="11">
        <f t="shared" si="3"/>
        <v>9</v>
      </c>
      <c r="N10" s="50" t="str">
        <f>Sheet1!Q19</f>
        <v>3</v>
      </c>
      <c r="O10" s="14">
        <f>Sheet1!R19</f>
        <v>8</v>
      </c>
      <c r="P10" s="43" t="str">
        <f>Sheet1!S19</f>
        <v xml:space="preserve">  A7</v>
      </c>
      <c r="Q10" s="32">
        <f>Sheet1!T19</f>
        <v>8</v>
      </c>
      <c r="R10" s="33">
        <f>Sheet1!U19</f>
        <v>10</v>
      </c>
      <c r="S10" s="11">
        <f t="shared" si="4"/>
        <v>-2</v>
      </c>
      <c r="T10" s="50" t="str">
        <f>Sheet1!W19</f>
        <v>0</v>
      </c>
      <c r="U10" s="55">
        <f t="shared" si="5"/>
        <v>16</v>
      </c>
      <c r="V10" s="55">
        <f t="shared" si="6"/>
        <v>6</v>
      </c>
      <c r="W10" s="56">
        <f xml:space="preserve"> RANK(V10,$V$6:V17)</f>
        <v>1</v>
      </c>
      <c r="X10" s="57">
        <f t="shared" si="0"/>
        <v>0.02</v>
      </c>
      <c r="Y10" s="58">
        <f t="shared" si="7"/>
        <v>1.02</v>
      </c>
      <c r="Z10" s="52"/>
      <c r="AA10" s="14">
        <f>Sheet1!X19</f>
        <v>2</v>
      </c>
      <c r="AB10" s="43" t="str">
        <f>Sheet1!Y19</f>
        <v xml:space="preserve">  A6</v>
      </c>
      <c r="AC10" s="32">
        <f>Sheet1!Z19</f>
        <v>21</v>
      </c>
      <c r="AD10" s="33">
        <f>Sheet1!AA19</f>
        <v>10</v>
      </c>
      <c r="AE10" s="11">
        <f>Sheet1!AB19</f>
        <v>11</v>
      </c>
      <c r="AF10" s="50" t="str">
        <f>Sheet1!AC19</f>
        <v>3</v>
      </c>
      <c r="AG10" s="14">
        <f>Sheet1!AE19</f>
        <v>3</v>
      </c>
      <c r="AH10" s="43" t="str">
        <f>Sheet1!AF19</f>
        <v xml:space="preserve">  A3</v>
      </c>
      <c r="AI10" s="32">
        <f>Sheet1!AG19</f>
        <v>5</v>
      </c>
      <c r="AJ10" s="33">
        <f>Sheet1!AH19</f>
        <v>16</v>
      </c>
      <c r="AK10" s="11">
        <f>Sheet1!AI19</f>
        <v>-11</v>
      </c>
      <c r="AL10" s="50" t="str">
        <f>Sheet1!AJ19</f>
        <v>0</v>
      </c>
      <c r="AM10" s="14">
        <f>Sheet1!AK19</f>
        <v>1</v>
      </c>
      <c r="AN10" s="43" t="str">
        <f>Sheet1!AL19</f>
        <v xml:space="preserve">  A6</v>
      </c>
      <c r="AO10" s="35">
        <f>Sheet1!AM19</f>
        <v>15</v>
      </c>
      <c r="AP10" s="33">
        <f>Sheet1!AN19</f>
        <v>8</v>
      </c>
      <c r="AQ10" s="20">
        <f>Sheet1!AO19</f>
        <v>7</v>
      </c>
      <c r="AR10" s="126" t="str">
        <f>Sheet1!AP19</f>
        <v>3</v>
      </c>
      <c r="AS10" s="142">
        <v>11</v>
      </c>
      <c r="AT10" s="140" t="s">
        <v>52</v>
      </c>
      <c r="AU10" s="32">
        <f>Sheet1!AS19</f>
        <v>9</v>
      </c>
      <c r="AV10" s="33">
        <f>Sheet1!AT19</f>
        <v>8</v>
      </c>
      <c r="AW10" s="20">
        <f t="shared" si="8"/>
        <v>1</v>
      </c>
      <c r="AX10" s="134" t="str">
        <f t="shared" si="9"/>
        <v>3</v>
      </c>
      <c r="AY10" s="37">
        <f t="shared" si="10"/>
        <v>24</v>
      </c>
      <c r="AZ10" s="38">
        <f t="shared" si="11"/>
        <v>15</v>
      </c>
      <c r="BA10" s="36">
        <f t="shared" si="12"/>
        <v>133.80281690140845</v>
      </c>
      <c r="BB10" s="77">
        <f>RANK(AZ10,$AZ$6:AZ19)</f>
        <v>1</v>
      </c>
      <c r="BC10" s="79">
        <f t="shared" si="1"/>
        <v>0.01</v>
      </c>
      <c r="BD10" s="97">
        <f t="shared" si="13"/>
        <v>1.01</v>
      </c>
    </row>
    <row r="11" spans="1:56" ht="21.75" thickBot="1" x14ac:dyDescent="0.4">
      <c r="A11" s="17">
        <v>6</v>
      </c>
      <c r="B11" s="48" t="str">
        <f>Sheet1!D20</f>
        <v>M COWIE</v>
      </c>
      <c r="C11" s="9">
        <f>Sheet1!F20</f>
        <v>5</v>
      </c>
      <c r="D11" s="43" t="str">
        <f>Sheet1!G20</f>
        <v xml:space="preserve">  A2</v>
      </c>
      <c r="E11" s="61">
        <f>Sheet1!H20</f>
        <v>9</v>
      </c>
      <c r="F11" s="62">
        <f>Sheet1!I20</f>
        <v>18</v>
      </c>
      <c r="G11" s="41">
        <f t="shared" si="2"/>
        <v>-9</v>
      </c>
      <c r="H11" s="50" t="str">
        <f>Sheet1!K20</f>
        <v>0</v>
      </c>
      <c r="I11" s="14">
        <f>Sheet1!L20</f>
        <v>7</v>
      </c>
      <c r="J11" s="43" t="str">
        <f>Sheet1!M20</f>
        <v xml:space="preserve">  A6</v>
      </c>
      <c r="K11" s="32">
        <f>Sheet1!N20</f>
        <v>13</v>
      </c>
      <c r="L11" s="33">
        <f>Sheet1!O20</f>
        <v>7</v>
      </c>
      <c r="M11" s="11">
        <f t="shared" si="3"/>
        <v>6</v>
      </c>
      <c r="N11" s="50" t="str">
        <f>Sheet1!Q20</f>
        <v>3</v>
      </c>
      <c r="O11" s="14">
        <f>Sheet1!R20</f>
        <v>4</v>
      </c>
      <c r="P11" s="43" t="str">
        <f>Sheet1!S20</f>
        <v xml:space="preserve">  A4</v>
      </c>
      <c r="Q11" s="32">
        <f>Sheet1!T20</f>
        <v>12</v>
      </c>
      <c r="R11" s="33">
        <f>Sheet1!U20</f>
        <v>15</v>
      </c>
      <c r="S11" s="11">
        <f t="shared" si="4"/>
        <v>-3</v>
      </c>
      <c r="T11" s="50" t="str">
        <f>Sheet1!W20</f>
        <v>0</v>
      </c>
      <c r="U11" s="55">
        <f t="shared" si="5"/>
        <v>-6</v>
      </c>
      <c r="V11" s="55">
        <f t="shared" si="6"/>
        <v>3</v>
      </c>
      <c r="W11" s="56">
        <f xml:space="preserve"> RANK(V11,$V$6:V18)</f>
        <v>6</v>
      </c>
      <c r="X11" s="57">
        <f t="shared" si="0"/>
        <v>0.06</v>
      </c>
      <c r="Y11" s="58">
        <f t="shared" si="7"/>
        <v>6.06</v>
      </c>
      <c r="Z11" s="52"/>
      <c r="AA11" s="14">
        <f>Sheet1!X20</f>
        <v>1</v>
      </c>
      <c r="AB11" s="43" t="str">
        <f>Sheet1!Y20</f>
        <v xml:space="preserve">  A3</v>
      </c>
      <c r="AC11" s="32">
        <f>Sheet1!Z20</f>
        <v>12</v>
      </c>
      <c r="AD11" s="33">
        <f>Sheet1!AA20</f>
        <v>10</v>
      </c>
      <c r="AE11" s="11">
        <f>Sheet1!AB20</f>
        <v>2</v>
      </c>
      <c r="AF11" s="50" t="str">
        <f>Sheet1!AC20</f>
        <v>3</v>
      </c>
      <c r="AG11" s="14">
        <f>Sheet1!AE20</f>
        <v>8</v>
      </c>
      <c r="AH11" s="43" t="str">
        <f>Sheet1!AF20</f>
        <v xml:space="preserve">  A5</v>
      </c>
      <c r="AI11" s="32">
        <f>Sheet1!AG20</f>
        <v>17</v>
      </c>
      <c r="AJ11" s="33">
        <f>Sheet1!AH20</f>
        <v>14</v>
      </c>
      <c r="AK11" s="11">
        <f>Sheet1!AI20</f>
        <v>3</v>
      </c>
      <c r="AL11" s="50" t="str">
        <f>Sheet1!AJ20</f>
        <v>3</v>
      </c>
      <c r="AM11" s="14">
        <f>Sheet1!AK20</f>
        <v>2</v>
      </c>
      <c r="AN11" s="43" t="str">
        <f>Sheet1!AL20</f>
        <v xml:space="preserve">  A7</v>
      </c>
      <c r="AO11" s="35">
        <f>Sheet1!AM20</f>
        <v>13</v>
      </c>
      <c r="AP11" s="33">
        <f>Sheet1!AN20</f>
        <v>14</v>
      </c>
      <c r="AQ11" s="20">
        <f>Sheet1!AO20</f>
        <v>-1</v>
      </c>
      <c r="AR11" s="126" t="str">
        <f>Sheet1!AP20</f>
        <v>0</v>
      </c>
      <c r="AS11" s="142">
        <v>4</v>
      </c>
      <c r="AT11" s="140" t="s">
        <v>49</v>
      </c>
      <c r="AU11" s="32">
        <f>Sheet1!AS20</f>
        <v>19</v>
      </c>
      <c r="AV11" s="33">
        <f>Sheet1!AT20</f>
        <v>11</v>
      </c>
      <c r="AW11" s="20">
        <f t="shared" si="8"/>
        <v>8</v>
      </c>
      <c r="AX11" s="134" t="str">
        <f t="shared" si="9"/>
        <v>3</v>
      </c>
      <c r="AY11" s="37">
        <f t="shared" si="10"/>
        <v>6</v>
      </c>
      <c r="AZ11" s="38">
        <f t="shared" si="11"/>
        <v>12</v>
      </c>
      <c r="BA11" s="36">
        <f t="shared" si="12"/>
        <v>106.74157303370787</v>
      </c>
      <c r="BB11" s="77">
        <f>RANK(AZ11,$AZ$6:AZ20)</f>
        <v>4</v>
      </c>
      <c r="BC11" s="79">
        <f t="shared" si="1"/>
        <v>0.05</v>
      </c>
      <c r="BD11" s="97">
        <f t="shared" si="13"/>
        <v>4.05</v>
      </c>
    </row>
    <row r="12" spans="1:56" ht="21.75" thickBot="1" x14ac:dyDescent="0.4">
      <c r="A12" s="17">
        <v>7</v>
      </c>
      <c r="B12" s="48" t="str">
        <f>Sheet1!D21</f>
        <v>R BOYS</v>
      </c>
      <c r="C12" s="9">
        <f>Sheet1!F21</f>
        <v>4</v>
      </c>
      <c r="D12" s="43" t="str">
        <f>Sheet1!G21</f>
        <v xml:space="preserve">  A7</v>
      </c>
      <c r="E12" s="61">
        <f>Sheet1!H21</f>
        <v>7</v>
      </c>
      <c r="F12" s="62">
        <f>Sheet1!I21</f>
        <v>12</v>
      </c>
      <c r="G12" s="41">
        <f t="shared" si="2"/>
        <v>-5</v>
      </c>
      <c r="H12" s="50" t="str">
        <f>Sheet1!K21</f>
        <v>0</v>
      </c>
      <c r="I12" s="14">
        <f>Sheet1!L21</f>
        <v>6</v>
      </c>
      <c r="J12" s="43" t="str">
        <f>Sheet1!M21</f>
        <v xml:space="preserve">  A6</v>
      </c>
      <c r="K12" s="32">
        <f>Sheet1!N21</f>
        <v>7</v>
      </c>
      <c r="L12" s="33">
        <f>Sheet1!O21</f>
        <v>13</v>
      </c>
      <c r="M12" s="11">
        <f t="shared" si="3"/>
        <v>-6</v>
      </c>
      <c r="N12" s="50" t="str">
        <f>Sheet1!Q21</f>
        <v>0</v>
      </c>
      <c r="O12" s="14">
        <f>Sheet1!R21</f>
        <v>2</v>
      </c>
      <c r="P12" s="43" t="str">
        <f>Sheet1!S21</f>
        <v xml:space="preserve">  A3</v>
      </c>
      <c r="Q12" s="32">
        <f>Sheet1!T21</f>
        <v>7</v>
      </c>
      <c r="R12" s="33">
        <f>Sheet1!U21</f>
        <v>17</v>
      </c>
      <c r="S12" s="11">
        <f t="shared" si="4"/>
        <v>-10</v>
      </c>
      <c r="T12" s="50" t="str">
        <f>Sheet1!W21</f>
        <v>0</v>
      </c>
      <c r="U12" s="55">
        <f t="shared" si="5"/>
        <v>-21</v>
      </c>
      <c r="V12" s="55">
        <f t="shared" si="6"/>
        <v>0</v>
      </c>
      <c r="W12" s="56">
        <f xml:space="preserve"> RANK(V12,$V$6:V19)</f>
        <v>8</v>
      </c>
      <c r="X12" s="57">
        <f t="shared" si="0"/>
        <v>0</v>
      </c>
      <c r="Y12" s="58">
        <f t="shared" si="7"/>
        <v>8</v>
      </c>
      <c r="Z12" s="52"/>
      <c r="AA12" s="14">
        <f>Sheet1!X21</f>
        <v>8</v>
      </c>
      <c r="AB12" s="43" t="str">
        <f>Sheet1!Y21</f>
        <v xml:space="preserve">  A2</v>
      </c>
      <c r="AC12" s="32">
        <f>Sheet1!Z21</f>
        <v>5</v>
      </c>
      <c r="AD12" s="33">
        <f>Sheet1!AA21</f>
        <v>21</v>
      </c>
      <c r="AE12" s="11">
        <f>Sheet1!AB21</f>
        <v>-16</v>
      </c>
      <c r="AF12" s="50" t="str">
        <f>Sheet1!AC21</f>
        <v>0</v>
      </c>
      <c r="AG12" s="14">
        <f>Sheet1!AE21</f>
        <v>1</v>
      </c>
      <c r="AH12" s="43" t="str">
        <f>Sheet1!AF21</f>
        <v xml:space="preserve">  A4</v>
      </c>
      <c r="AI12" s="32">
        <f>Sheet1!AG21</f>
        <v>14</v>
      </c>
      <c r="AJ12" s="33">
        <f>Sheet1!AH21</f>
        <v>7</v>
      </c>
      <c r="AK12" s="11">
        <f>Sheet1!AI21</f>
        <v>7</v>
      </c>
      <c r="AL12" s="50" t="str">
        <f>Sheet1!AJ21</f>
        <v>3</v>
      </c>
      <c r="AM12" s="14">
        <f>Sheet1!AK21</f>
        <v>3</v>
      </c>
      <c r="AN12" s="43" t="str">
        <f>Sheet1!AL21</f>
        <v xml:space="preserve">  A2</v>
      </c>
      <c r="AO12" s="35">
        <f>Sheet1!AM21</f>
        <v>10</v>
      </c>
      <c r="AP12" s="33">
        <f>Sheet1!AN21</f>
        <v>19</v>
      </c>
      <c r="AQ12" s="20">
        <f>Sheet1!AO21</f>
        <v>-9</v>
      </c>
      <c r="AR12" s="126" t="str">
        <f>Sheet1!AP21</f>
        <v>0</v>
      </c>
      <c r="AS12" s="142">
        <v>3</v>
      </c>
      <c r="AT12" s="140" t="s">
        <v>54</v>
      </c>
      <c r="AU12" s="32">
        <f>Sheet1!AS21</f>
        <v>8</v>
      </c>
      <c r="AV12" s="33">
        <f>Sheet1!AT21</f>
        <v>9</v>
      </c>
      <c r="AW12" s="20">
        <f t="shared" si="8"/>
        <v>-1</v>
      </c>
      <c r="AX12" s="134" t="str">
        <f t="shared" si="9"/>
        <v>0</v>
      </c>
      <c r="AY12" s="37">
        <f t="shared" si="10"/>
        <v>-40</v>
      </c>
      <c r="AZ12" s="38">
        <f t="shared" si="11"/>
        <v>3</v>
      </c>
      <c r="BA12" s="36">
        <f t="shared" si="12"/>
        <v>59.183673469387756</v>
      </c>
      <c r="BB12" s="77">
        <f>RANK(AZ12,$AZ$6:AZ21)</f>
        <v>7</v>
      </c>
      <c r="BC12" s="79">
        <f t="shared" si="1"/>
        <v>7.0000000000000007E-2</v>
      </c>
      <c r="BD12" s="97">
        <f t="shared" si="13"/>
        <v>7.07</v>
      </c>
    </row>
    <row r="13" spans="1:56" ht="21.75" thickBot="1" x14ac:dyDescent="0.4">
      <c r="A13" s="17">
        <v>8</v>
      </c>
      <c r="B13" s="80" t="str">
        <f>Sheet1!D22</f>
        <v>R LLOYD</v>
      </c>
      <c r="C13" s="81">
        <f>Sheet1!F22</f>
        <v>3</v>
      </c>
      <c r="D13" s="145" t="str">
        <f>Sheet1!G22</f>
        <v xml:space="preserve">  A6</v>
      </c>
      <c r="E13" s="82">
        <f>Sheet1!H22</f>
        <v>8</v>
      </c>
      <c r="F13" s="83">
        <f>Sheet1!I22</f>
        <v>14</v>
      </c>
      <c r="G13" s="84">
        <f t="shared" si="2"/>
        <v>-6</v>
      </c>
      <c r="H13" s="85" t="str">
        <f>Sheet1!K22</f>
        <v>0</v>
      </c>
      <c r="I13" s="86">
        <f>Sheet1!L22</f>
        <v>1</v>
      </c>
      <c r="J13" s="145" t="str">
        <f>Sheet1!M22</f>
        <v xml:space="preserve">  A1</v>
      </c>
      <c r="K13" s="87">
        <f>Sheet1!N22</f>
        <v>15</v>
      </c>
      <c r="L13" s="88">
        <f>Sheet1!O22</f>
        <v>11</v>
      </c>
      <c r="M13" s="89">
        <f t="shared" si="3"/>
        <v>4</v>
      </c>
      <c r="N13" s="85" t="str">
        <f>Sheet1!Q22</f>
        <v>3</v>
      </c>
      <c r="O13" s="86">
        <f>Sheet1!R22</f>
        <v>5</v>
      </c>
      <c r="P13" s="145" t="str">
        <f>Sheet1!S22</f>
        <v xml:space="preserve">  A7</v>
      </c>
      <c r="Q13" s="87">
        <f>Sheet1!T22</f>
        <v>10</v>
      </c>
      <c r="R13" s="88">
        <f>Sheet1!U22</f>
        <v>8</v>
      </c>
      <c r="S13" s="89">
        <f t="shared" si="4"/>
        <v>2</v>
      </c>
      <c r="T13" s="85" t="str">
        <f>Sheet1!W22</f>
        <v>3</v>
      </c>
      <c r="U13" s="146">
        <f t="shared" si="5"/>
        <v>0</v>
      </c>
      <c r="V13" s="146">
        <f t="shared" si="6"/>
        <v>6</v>
      </c>
      <c r="W13" s="90">
        <f xml:space="preserve"> RANK(V13,$V$6:V20)</f>
        <v>1</v>
      </c>
      <c r="X13" s="91">
        <f t="shared" si="0"/>
        <v>0.04</v>
      </c>
      <c r="Y13" s="92">
        <f t="shared" si="7"/>
        <v>1.04</v>
      </c>
      <c r="Z13" s="93"/>
      <c r="AA13" s="86">
        <f>Sheet1!X22</f>
        <v>7</v>
      </c>
      <c r="AB13" s="145" t="str">
        <f>Sheet1!Y22</f>
        <v xml:space="preserve">  A2</v>
      </c>
      <c r="AC13" s="87">
        <f>Sheet1!Z22</f>
        <v>21</v>
      </c>
      <c r="AD13" s="88">
        <f>Sheet1!AA22</f>
        <v>5</v>
      </c>
      <c r="AE13" s="89">
        <f>Sheet1!AB22</f>
        <v>16</v>
      </c>
      <c r="AF13" s="85" t="str">
        <f>Sheet1!AC22</f>
        <v>3</v>
      </c>
      <c r="AG13" s="86">
        <f>Sheet1!AE22</f>
        <v>6</v>
      </c>
      <c r="AH13" s="145" t="str">
        <f>Sheet1!AF22</f>
        <v xml:space="preserve">  A5</v>
      </c>
      <c r="AI13" s="87">
        <f>Sheet1!AG22</f>
        <v>14</v>
      </c>
      <c r="AJ13" s="88">
        <f>Sheet1!AH22</f>
        <v>17</v>
      </c>
      <c r="AK13" s="89">
        <f>Sheet1!AI22</f>
        <v>-3</v>
      </c>
      <c r="AL13" s="85" t="str">
        <f>Sheet1!AJ22</f>
        <v>0</v>
      </c>
      <c r="AM13" s="86">
        <f>Sheet1!AK22</f>
        <v>4</v>
      </c>
      <c r="AN13" s="145" t="str">
        <f>Sheet1!AL22</f>
        <v>A3</v>
      </c>
      <c r="AO13" s="94">
        <f>Sheet1!AM22</f>
        <v>16</v>
      </c>
      <c r="AP13" s="88">
        <f>Sheet1!AN22</f>
        <v>7</v>
      </c>
      <c r="AQ13" s="95">
        <f>Sheet1!AO22</f>
        <v>9</v>
      </c>
      <c r="AR13" s="127" t="str">
        <f>Sheet1!AP22</f>
        <v>3</v>
      </c>
      <c r="AS13" s="147">
        <v>9</v>
      </c>
      <c r="AT13" s="148" t="s">
        <v>50</v>
      </c>
      <c r="AU13" s="87">
        <f>Sheet1!AS22</f>
        <v>14</v>
      </c>
      <c r="AV13" s="88">
        <f>Sheet1!AT22</f>
        <v>12</v>
      </c>
      <c r="AW13" s="95">
        <f t="shared" si="8"/>
        <v>2</v>
      </c>
      <c r="AX13" s="143" t="str">
        <f t="shared" si="9"/>
        <v>3</v>
      </c>
      <c r="AY13" s="149">
        <f t="shared" si="10"/>
        <v>24</v>
      </c>
      <c r="AZ13" s="150">
        <f t="shared" si="11"/>
        <v>15</v>
      </c>
      <c r="BA13" s="144">
        <f t="shared" si="12"/>
        <v>132.43243243243242</v>
      </c>
      <c r="BB13" s="77">
        <f>RANK(AZ13,$AZ$6:AZ22)</f>
        <v>1</v>
      </c>
      <c r="BC13" s="79">
        <f t="shared" si="1"/>
        <v>0.01</v>
      </c>
      <c r="BD13" s="97">
        <f t="shared" si="13"/>
        <v>1.01</v>
      </c>
    </row>
  </sheetData>
  <mergeCells count="11">
    <mergeCell ref="B2:Y2"/>
    <mergeCell ref="AA2:BA2"/>
    <mergeCell ref="C1:AN1"/>
    <mergeCell ref="V4:V5"/>
    <mergeCell ref="W4:W5"/>
    <mergeCell ref="X4:X5"/>
    <mergeCell ref="Y4:Y5"/>
    <mergeCell ref="AA4:AF4"/>
    <mergeCell ref="AG4:AL4"/>
    <mergeCell ref="AM4:AR4"/>
    <mergeCell ref="AS4:AX4"/>
  </mergeCells>
  <conditionalFormatting sqref="W6:W13">
    <cfRule type="top10" dxfId="3" priority="9" bottom="1" rank="6"/>
  </conditionalFormatting>
  <conditionalFormatting sqref="X6:X13">
    <cfRule type="top10" dxfId="2" priority="10" bottom="1" rank="6"/>
  </conditionalFormatting>
  <conditionalFormatting sqref="Y6:Y13">
    <cfRule type="top10" dxfId="1" priority="11" bottom="1" rank="6"/>
  </conditionalFormatting>
  <conditionalFormatting sqref="BD6:BD13">
    <cfRule type="top10" dxfId="0" priority="12" bottom="1" rank="4"/>
  </conditionalFormatting>
  <pageMargins left="0.7" right="0.7" top="0.75" bottom="0.75" header="0.3" footer="0.3"/>
  <pageSetup paperSize="9" scale="74"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X18" sqref="X18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customHeight="1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Z19" sqref="Z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AB26" sqref="AB26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11" t="s">
        <v>10</v>
      </c>
      <c r="B1" s="311"/>
      <c r="C1" s="308" t="e">
        <f>Sheet1!#REF!</f>
        <v>#REF!</v>
      </c>
      <c r="D1" s="308"/>
      <c r="E1" s="308"/>
      <c r="F1" s="129"/>
      <c r="G1" s="311" t="s">
        <v>12</v>
      </c>
      <c r="H1" s="311"/>
      <c r="I1" s="308" t="e">
        <f>Sheet1!#REF!</f>
        <v>#REF!</v>
      </c>
      <c r="J1" s="308"/>
      <c r="K1" s="308"/>
      <c r="L1" s="129"/>
      <c r="M1" s="311" t="s">
        <v>13</v>
      </c>
      <c r="N1" s="311"/>
      <c r="O1" s="308" t="e">
        <f>Sheet1!#REF!</f>
        <v>#REF!</v>
      </c>
      <c r="P1" s="308"/>
      <c r="Q1" s="308"/>
      <c r="R1" s="129"/>
      <c r="S1" s="308"/>
      <c r="T1" s="308"/>
      <c r="U1" s="308"/>
      <c r="V1" s="308"/>
      <c r="W1" s="308"/>
    </row>
    <row r="2" spans="1:23" ht="25.35" customHeight="1" thickBot="1" x14ac:dyDescent="0.3">
      <c r="A2" s="102"/>
      <c r="B2" s="121" t="e">
        <f>Sheet1!#REF!</f>
        <v>#REF!</v>
      </c>
      <c r="C2" s="307" t="s">
        <v>38</v>
      </c>
      <c r="D2" s="307"/>
      <c r="E2" s="118" t="e">
        <f>Sheet1!#REF!</f>
        <v>#REF!</v>
      </c>
      <c r="F2" s="102"/>
      <c r="G2" s="102"/>
      <c r="H2" s="121" t="e">
        <f>Sheet1!#REF!</f>
        <v>#REF!</v>
      </c>
      <c r="I2" s="307" t="s">
        <v>38</v>
      </c>
      <c r="J2" s="307"/>
      <c r="K2" s="122" t="e">
        <f>Sheet1!#REF!</f>
        <v>#REF!</v>
      </c>
      <c r="L2" s="102"/>
      <c r="M2" s="102"/>
      <c r="N2" s="121" t="e">
        <f>Sheet1!#REF!</f>
        <v>#REF!</v>
      </c>
      <c r="O2" s="307" t="s">
        <v>38</v>
      </c>
      <c r="P2" s="307"/>
      <c r="Q2" s="122" t="e">
        <f>Sheet1!#REF!</f>
        <v>#REF!</v>
      </c>
      <c r="R2" s="102"/>
      <c r="S2" s="102"/>
      <c r="T2" s="121"/>
      <c r="U2" s="307" t="s">
        <v>38</v>
      </c>
      <c r="V2" s="307"/>
      <c r="W2" s="122"/>
    </row>
    <row r="3" spans="1:23" ht="20.100000000000001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11" t="s">
        <v>14</v>
      </c>
      <c r="B19" s="311"/>
      <c r="C19" s="308" t="e">
        <f>Sheet1!#REF!</f>
        <v>#REF!</v>
      </c>
      <c r="D19" s="308"/>
      <c r="E19" s="308"/>
      <c r="F19" s="120"/>
      <c r="G19" s="311" t="s">
        <v>15</v>
      </c>
      <c r="H19" s="311"/>
      <c r="I19" s="308" t="e">
        <f>Sheet1!#REF!</f>
        <v>#REF!</v>
      </c>
      <c r="J19" s="308"/>
      <c r="K19" s="308"/>
      <c r="L19" s="120"/>
      <c r="M19" s="311" t="s">
        <v>16</v>
      </c>
      <c r="N19" s="311"/>
      <c r="O19" s="308" t="e">
        <f>Sheet1!#REF!</f>
        <v>#REF!</v>
      </c>
      <c r="P19" s="308"/>
      <c r="Q19" s="308"/>
      <c r="R19" s="120"/>
      <c r="S19" s="308"/>
      <c r="T19" s="308"/>
      <c r="U19" s="308"/>
      <c r="V19" s="308"/>
      <c r="W19" s="308"/>
    </row>
    <row r="20" spans="1:23" ht="25.35" customHeight="1" thickBot="1" x14ac:dyDescent="0.4">
      <c r="B20" s="101" t="e">
        <f>Sheet1!#REF!</f>
        <v>#REF!</v>
      </c>
      <c r="C20" s="310" t="s">
        <v>38</v>
      </c>
      <c r="D20" s="310"/>
      <c r="E20" s="128" t="e">
        <f>Sheet1!#REF!</f>
        <v>#REF!</v>
      </c>
      <c r="H20" s="101" t="e">
        <f>Sheet1!#REF!</f>
        <v>#REF!</v>
      </c>
      <c r="I20" s="310" t="s">
        <v>38</v>
      </c>
      <c r="J20" s="310"/>
      <c r="K20" s="128" t="e">
        <f>Sheet1!#REF!</f>
        <v>#REF!</v>
      </c>
      <c r="N20" s="101" t="e">
        <f>Sheet1!#REF!</f>
        <v>#REF!</v>
      </c>
      <c r="O20" s="310" t="s">
        <v>38</v>
      </c>
      <c r="P20" s="310"/>
      <c r="Q20" s="128" t="e">
        <f>Sheet1!#REF!</f>
        <v>#REF!</v>
      </c>
      <c r="T20" s="101"/>
      <c r="U20" s="310" t="s">
        <v>38</v>
      </c>
      <c r="V20" s="310"/>
      <c r="W20" s="128"/>
    </row>
    <row r="21" spans="1:23" ht="20.100000000000001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3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3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3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3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3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3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3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3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3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3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3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3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3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workbookViewId="0">
      <selection activeCell="AD23" sqref="AD23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  <col min="24" max="24" width="2.7109375" customWidth="1"/>
    <col min="25" max="28" width="4.7109375" customWidth="1"/>
    <col min="29" max="29" width="2.7109375" customWidth="1"/>
    <col min="30" max="33" width="4.7109375" customWidth="1"/>
    <col min="34" max="34" width="2.7109375" customWidth="1"/>
    <col min="35" max="43" width="4.7109375" customWidth="1"/>
  </cols>
  <sheetData>
    <row r="1" spans="1:24" ht="25.35" customHeight="1" x14ac:dyDescent="0.25">
      <c r="A1" s="309" t="s">
        <v>10</v>
      </c>
      <c r="B1" s="309"/>
      <c r="C1" s="308" t="str">
        <f>Sheet1!$D$15</f>
        <v>R GOODALL</v>
      </c>
      <c r="D1" s="308"/>
      <c r="E1" s="308"/>
      <c r="F1" s="119"/>
      <c r="G1" s="309" t="s">
        <v>12</v>
      </c>
      <c r="H1" s="309"/>
      <c r="I1" s="308" t="str">
        <f>Sheet1!$D$15</f>
        <v>R GOODALL</v>
      </c>
      <c r="J1" s="308"/>
      <c r="K1" s="308"/>
      <c r="L1" s="119"/>
      <c r="M1" s="309" t="s">
        <v>13</v>
      </c>
      <c r="N1" s="309"/>
      <c r="O1" s="308" t="str">
        <f>Sheet1!$D$15</f>
        <v>R GOODALL</v>
      </c>
      <c r="P1" s="308"/>
      <c r="Q1" s="308"/>
      <c r="R1" s="119"/>
      <c r="S1" s="309" t="s">
        <v>14</v>
      </c>
      <c r="T1" s="309"/>
      <c r="U1" s="308" t="str">
        <f>Sheet1!$D$15</f>
        <v>R GOODALL</v>
      </c>
      <c r="V1" s="308"/>
      <c r="W1" s="308"/>
    </row>
    <row r="2" spans="1:24" ht="25.35" customHeight="1" thickBot="1" x14ac:dyDescent="0.3">
      <c r="A2" s="102"/>
      <c r="B2" s="121" t="str">
        <f>Sheet1!$G$15</f>
        <v xml:space="preserve">  A5</v>
      </c>
      <c r="C2" s="307" t="s">
        <v>38</v>
      </c>
      <c r="D2" s="307"/>
      <c r="E2" s="118">
        <f>Sheet1!$F$15</f>
        <v>2</v>
      </c>
      <c r="F2" s="102"/>
      <c r="G2" s="102"/>
      <c r="H2" s="121" t="str">
        <f>Sheet1!$M$15</f>
        <v xml:space="preserve">  A1</v>
      </c>
      <c r="I2" s="307" t="s">
        <v>38</v>
      </c>
      <c r="J2" s="307"/>
      <c r="K2" s="122">
        <f>Sheet1!$L$15</f>
        <v>8</v>
      </c>
      <c r="L2" s="102"/>
      <c r="M2" s="102"/>
      <c r="N2" s="121" t="str">
        <f>Sheet1!$S$15</f>
        <v xml:space="preserve">  A2</v>
      </c>
      <c r="O2" s="307" t="s">
        <v>38</v>
      </c>
      <c r="P2" s="307"/>
      <c r="Q2" s="122">
        <f>Sheet1!$R$15</f>
        <v>3</v>
      </c>
      <c r="R2" s="102"/>
      <c r="T2" s="121" t="str">
        <f>Sheet1!$Y$15</f>
        <v xml:space="preserve">  A3</v>
      </c>
      <c r="U2" s="307" t="s">
        <v>38</v>
      </c>
      <c r="V2" s="307"/>
      <c r="W2" s="122">
        <f>Sheet1!$X$15</f>
        <v>6</v>
      </c>
    </row>
    <row r="3" spans="1:24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5" t="s">
        <v>37</v>
      </c>
      <c r="W3" s="306"/>
    </row>
    <row r="4" spans="1:24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  <c r="X4" s="110"/>
    </row>
    <row r="5" spans="1:24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  <c r="X5" s="110"/>
    </row>
    <row r="6" spans="1:24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  <c r="X6" s="110"/>
    </row>
    <row r="7" spans="1:24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  <c r="X7" s="110"/>
    </row>
    <row r="8" spans="1:24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  <c r="X8" s="110"/>
    </row>
    <row r="9" spans="1:24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  <c r="X9" s="110"/>
    </row>
    <row r="10" spans="1:24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  <c r="X10" s="110"/>
    </row>
    <row r="11" spans="1:24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  <c r="X11" s="110"/>
    </row>
    <row r="12" spans="1:24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  <c r="X12" s="110"/>
    </row>
    <row r="13" spans="1:24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  <c r="X13" s="110"/>
    </row>
    <row r="14" spans="1:24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  <c r="X14" s="110"/>
    </row>
    <row r="15" spans="1:24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  <c r="X15" s="110"/>
    </row>
    <row r="16" spans="1:24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  <c r="X16" s="110"/>
    </row>
    <row r="17" spans="1:24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  <c r="X17" s="110"/>
    </row>
    <row r="18" spans="1:24" ht="15.75" customHeight="1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</row>
    <row r="19" spans="1:24" ht="25.3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Sheet1!$D$15</f>
        <v>R GOODALL</v>
      </c>
      <c r="J19" s="308"/>
      <c r="K19" s="308"/>
      <c r="L19" s="120"/>
      <c r="M19" s="309" t="s">
        <v>16</v>
      </c>
      <c r="N19" s="309"/>
      <c r="O19" s="308" t="str">
        <f>Sheet1!$D$15</f>
        <v>R GOODALL</v>
      </c>
      <c r="P19" s="308"/>
      <c r="Q19" s="308"/>
      <c r="R19" s="120"/>
      <c r="S19" s="309" t="s">
        <v>34</v>
      </c>
      <c r="T19" s="309"/>
      <c r="U19" s="308"/>
      <c r="V19" s="308"/>
      <c r="W19" s="308"/>
    </row>
    <row r="20" spans="1:24" ht="25.35" customHeight="1" thickBot="1" x14ac:dyDescent="0.3">
      <c r="B20" s="121"/>
      <c r="C20" s="307"/>
      <c r="D20" s="307"/>
      <c r="E20" s="122"/>
      <c r="F20" s="102"/>
      <c r="G20" s="102"/>
      <c r="H20" s="121" t="str">
        <f>Sheet1!$AF$15</f>
        <v xml:space="preserve">  A4</v>
      </c>
      <c r="I20" s="307" t="s">
        <v>38</v>
      </c>
      <c r="J20" s="307"/>
      <c r="K20" s="122">
        <f>Sheet1!$AE$15</f>
        <v>7</v>
      </c>
      <c r="L20" s="102"/>
      <c r="M20" s="102"/>
      <c r="N20" s="121" t="str">
        <f>Sheet1!$AL$15</f>
        <v xml:space="preserve">  A6</v>
      </c>
      <c r="O20" s="307" t="s">
        <v>38</v>
      </c>
      <c r="P20" s="307"/>
      <c r="Q20" s="122">
        <f>Sheet1!$AK$15</f>
        <v>5</v>
      </c>
      <c r="R20" s="102"/>
      <c r="S20" s="102"/>
      <c r="T20" s="121" t="str">
        <f>Sheet1!$AR$15</f>
        <v xml:space="preserve">  A5</v>
      </c>
      <c r="U20" s="307" t="s">
        <v>38</v>
      </c>
      <c r="V20" s="307"/>
      <c r="W20" s="122">
        <f>Sheet1!$AQ$15</f>
        <v>4</v>
      </c>
    </row>
    <row r="21" spans="1:24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4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  <c r="X22" s="99"/>
    </row>
    <row r="23" spans="1:24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  <c r="X23" s="99"/>
    </row>
    <row r="24" spans="1:24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  <c r="X24" s="99"/>
    </row>
    <row r="25" spans="1:24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  <c r="X25" s="99"/>
    </row>
    <row r="26" spans="1:24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  <c r="X26" s="99"/>
    </row>
    <row r="27" spans="1:24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  <c r="X27" s="99"/>
    </row>
    <row r="28" spans="1:24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  <c r="X28" s="99"/>
    </row>
    <row r="29" spans="1:24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  <c r="X29" s="99"/>
    </row>
    <row r="30" spans="1:24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  <c r="X30" s="99"/>
    </row>
    <row r="31" spans="1:24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  <c r="X31" s="99"/>
    </row>
    <row r="32" spans="1:24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  <c r="X32" s="99"/>
    </row>
    <row r="33" spans="1:24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  <c r="X33" s="99"/>
    </row>
    <row r="34" spans="1:24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  <c r="X34" s="99"/>
    </row>
    <row r="35" spans="1:24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  <c r="X35" s="99"/>
    </row>
    <row r="36" spans="1:24" ht="15.75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24" ht="15.75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  <row r="38" spans="1:24" x14ac:dyDescent="0.25">
      <c r="F38" s="304" t="s">
        <v>39</v>
      </c>
      <c r="L38" s="304" t="s">
        <v>39</v>
      </c>
      <c r="R38" s="304" t="s">
        <v>39</v>
      </c>
    </row>
    <row r="39" spans="1:24" x14ac:dyDescent="0.25">
      <c r="F39" s="304"/>
      <c r="L39" s="304"/>
      <c r="R39" s="304"/>
    </row>
    <row r="40" spans="1:24" x14ac:dyDescent="0.25">
      <c r="R40" s="123"/>
    </row>
  </sheetData>
  <mergeCells count="43">
    <mergeCell ref="P3:Q3"/>
    <mergeCell ref="T3:U3"/>
    <mergeCell ref="V3:W3"/>
    <mergeCell ref="U2:V2"/>
    <mergeCell ref="C1:E1"/>
    <mergeCell ref="I1:K1"/>
    <mergeCell ref="O1:Q1"/>
    <mergeCell ref="U1:W1"/>
    <mergeCell ref="A1:B1"/>
    <mergeCell ref="G1:H1"/>
    <mergeCell ref="M1:N1"/>
    <mergeCell ref="S1:T1"/>
    <mergeCell ref="C20:D20"/>
    <mergeCell ref="I20:J20"/>
    <mergeCell ref="O20:P20"/>
    <mergeCell ref="A19:B19"/>
    <mergeCell ref="C2:D2"/>
    <mergeCell ref="O2:P2"/>
    <mergeCell ref="I2:J2"/>
    <mergeCell ref="B3:C3"/>
    <mergeCell ref="D3:E3"/>
    <mergeCell ref="H3:I3"/>
    <mergeCell ref="J3:K3"/>
    <mergeCell ref="N3:O3"/>
    <mergeCell ref="U20:V20"/>
    <mergeCell ref="C19:E19"/>
    <mergeCell ref="I19:K19"/>
    <mergeCell ref="O19:Q19"/>
    <mergeCell ref="U19:W19"/>
    <mergeCell ref="G19:H19"/>
    <mergeCell ref="M19:N19"/>
    <mergeCell ref="S19:T19"/>
    <mergeCell ref="B21:C21"/>
    <mergeCell ref="D21:E21"/>
    <mergeCell ref="H21:I21"/>
    <mergeCell ref="J21:K21"/>
    <mergeCell ref="N21:O21"/>
    <mergeCell ref="P21:Q21"/>
    <mergeCell ref="T21:U21"/>
    <mergeCell ref="V21:W21"/>
    <mergeCell ref="F38:F39"/>
    <mergeCell ref="L38:L39"/>
    <mergeCell ref="R38:R39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Sheet1!$D$16</f>
        <v>S WALSH</v>
      </c>
      <c r="D1" s="308"/>
      <c r="E1" s="308"/>
      <c r="F1" s="119"/>
      <c r="G1" s="309" t="s">
        <v>12</v>
      </c>
      <c r="H1" s="309"/>
      <c r="I1" s="308" t="str">
        <f>Sheet1!$D$16</f>
        <v>S WALSH</v>
      </c>
      <c r="J1" s="308"/>
      <c r="K1" s="308"/>
      <c r="L1" s="119"/>
      <c r="M1" s="309" t="s">
        <v>13</v>
      </c>
      <c r="N1" s="309"/>
      <c r="O1" s="308" t="str">
        <f>Sheet1!$D$16</f>
        <v>S WALSH</v>
      </c>
      <c r="P1" s="308"/>
      <c r="Q1" s="308"/>
      <c r="R1" s="119"/>
      <c r="S1" s="309" t="s">
        <v>14</v>
      </c>
      <c r="T1" s="309"/>
      <c r="U1" s="308" t="str">
        <f>Sheet1!$D$16</f>
        <v>S WALSH</v>
      </c>
      <c r="V1" s="308"/>
      <c r="W1" s="308"/>
    </row>
    <row r="2" spans="1:23" ht="25.35" customHeight="1" thickBot="1" x14ac:dyDescent="0.4">
      <c r="A2" s="102"/>
      <c r="B2" s="121" t="str">
        <f>Sheet1!$G$16</f>
        <v xml:space="preserve">  A5</v>
      </c>
      <c r="C2" s="307" t="s">
        <v>38</v>
      </c>
      <c r="D2" s="307"/>
      <c r="E2" s="118">
        <f>Sheet1!$F$16</f>
        <v>1</v>
      </c>
      <c r="F2" s="102"/>
      <c r="G2" s="102"/>
      <c r="H2" s="121" t="str">
        <f>Sheet1!$M$16</f>
        <v xml:space="preserve">  A4</v>
      </c>
      <c r="I2" s="307" t="s">
        <v>38</v>
      </c>
      <c r="J2" s="307"/>
      <c r="K2" s="122">
        <f>Sheet1!$L$16</f>
        <v>3</v>
      </c>
      <c r="L2" s="102"/>
      <c r="M2" s="102"/>
      <c r="N2" s="121" t="str">
        <f>Sheet1!$S$16</f>
        <v xml:space="preserve">  A3</v>
      </c>
      <c r="O2" s="307" t="s">
        <v>38</v>
      </c>
      <c r="P2" s="307"/>
      <c r="Q2" s="122">
        <f>Sheet1!$R$16</f>
        <v>7</v>
      </c>
      <c r="R2" s="102"/>
      <c r="T2" s="101" t="str">
        <f>Sheet1!$Y$16</f>
        <v xml:space="preserve">  A6</v>
      </c>
      <c r="U2" s="307" t="s">
        <v>38</v>
      </c>
      <c r="V2" s="307"/>
      <c r="W2" s="135">
        <f>Sheet1!$X$16</f>
        <v>5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5" t="s">
        <v>37</v>
      </c>
      <c r="W3" s="306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customHeight="1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Sheet1!$D$16</f>
        <v>S WALSH</v>
      </c>
      <c r="J19" s="308"/>
      <c r="K19" s="308"/>
      <c r="L19" s="120"/>
      <c r="M19" s="309" t="s">
        <v>16</v>
      </c>
      <c r="N19" s="309"/>
      <c r="O19" s="308" t="str">
        <f>Sheet1!$D$16</f>
        <v>S WALSH</v>
      </c>
      <c r="P19" s="308"/>
      <c r="Q19" s="308"/>
      <c r="R19" s="120"/>
      <c r="S19" s="309" t="s">
        <v>34</v>
      </c>
      <c r="T19" s="309"/>
      <c r="U19" s="308" t="str">
        <f>Sheet1!$D$16</f>
        <v>S WALSH</v>
      </c>
      <c r="V19" s="308"/>
      <c r="W19" s="308"/>
    </row>
    <row r="20" spans="1:23" ht="25.35" customHeight="1" thickBot="1" x14ac:dyDescent="0.4">
      <c r="B20" s="101"/>
      <c r="C20" s="307"/>
      <c r="D20" s="307"/>
      <c r="E20" s="135"/>
      <c r="H20" s="101" t="str">
        <f>Sheet1!$AF$16</f>
        <v xml:space="preserve">  A2</v>
      </c>
      <c r="I20" s="307" t="s">
        <v>38</v>
      </c>
      <c r="J20" s="307"/>
      <c r="K20" s="98">
        <f>Sheet1!$AE$16</f>
        <v>4</v>
      </c>
      <c r="N20" s="101" t="str">
        <f>Sheet1!$AL$16</f>
        <v xml:space="preserve">  A7</v>
      </c>
      <c r="O20" s="307" t="s">
        <v>38</v>
      </c>
      <c r="P20" s="307"/>
      <c r="Q20" s="185">
        <f>Sheet1!$AK$16</f>
        <v>6</v>
      </c>
      <c r="T20" s="101" t="str">
        <f>Sheet1!$AR$16</f>
        <v xml:space="preserve">  A4</v>
      </c>
      <c r="U20" s="307" t="s">
        <v>38</v>
      </c>
      <c r="V20" s="307"/>
      <c r="W20" s="185">
        <f>Sheet1!$AQ$16</f>
        <v>8</v>
      </c>
    </row>
    <row r="21" spans="1:23" ht="22.15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Sheet1!$D$17</f>
        <v>M DAVIES</v>
      </c>
      <c r="D1" s="308"/>
      <c r="E1" s="308"/>
      <c r="F1" s="119"/>
      <c r="G1" s="309" t="s">
        <v>12</v>
      </c>
      <c r="H1" s="309"/>
      <c r="I1" s="308" t="str">
        <f>Sheet1!$D$17</f>
        <v>M DAVIES</v>
      </c>
      <c r="J1" s="308"/>
      <c r="K1" s="308"/>
      <c r="L1" s="119"/>
      <c r="M1" s="309" t="s">
        <v>13</v>
      </c>
      <c r="N1" s="309"/>
      <c r="O1" s="308" t="str">
        <f>Sheet1!$D$17</f>
        <v>M DAVIES</v>
      </c>
      <c r="P1" s="308"/>
      <c r="Q1" s="308"/>
      <c r="R1" s="119"/>
      <c r="S1" s="309" t="s">
        <v>14</v>
      </c>
      <c r="T1" s="309"/>
      <c r="U1" s="308" t="str">
        <f>Sheet1!$D$17</f>
        <v>M DAVIES</v>
      </c>
      <c r="V1" s="308"/>
      <c r="W1" s="308"/>
    </row>
    <row r="2" spans="1:23" ht="25.15" customHeight="1" thickBot="1" x14ac:dyDescent="0.4">
      <c r="A2" s="102"/>
      <c r="B2" s="121" t="str">
        <f>Sheet1!$G$17</f>
        <v xml:space="preserve">  A6</v>
      </c>
      <c r="C2" s="307" t="s">
        <v>38</v>
      </c>
      <c r="D2" s="307"/>
      <c r="E2" s="118">
        <f>Sheet1!$F$17</f>
        <v>8</v>
      </c>
      <c r="F2" s="102"/>
      <c r="G2" s="102"/>
      <c r="H2" s="121" t="str">
        <f>Sheet1!$M$17</f>
        <v xml:space="preserve">  A4</v>
      </c>
      <c r="I2" s="307" t="s">
        <v>38</v>
      </c>
      <c r="J2" s="307"/>
      <c r="K2" s="122">
        <f>Sheet1!$L$17</f>
        <v>2</v>
      </c>
      <c r="L2" s="102"/>
      <c r="M2" s="102"/>
      <c r="N2" s="121" t="str">
        <f>Sheet1!$S$17</f>
        <v xml:space="preserve">  A2</v>
      </c>
      <c r="O2" s="307" t="s">
        <v>38</v>
      </c>
      <c r="P2" s="307"/>
      <c r="Q2" s="122">
        <f>Sheet1!$R$17</f>
        <v>1</v>
      </c>
      <c r="R2" s="102"/>
      <c r="T2" s="101" t="str">
        <f>Sheet1!$Y$17</f>
        <v xml:space="preserve">  A1</v>
      </c>
      <c r="U2" s="307" t="s">
        <v>38</v>
      </c>
      <c r="V2" s="307"/>
      <c r="W2" s="138">
        <f>Sheet1!$X$17</f>
        <v>4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customHeight="1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35" customHeight="1" x14ac:dyDescent="0.25">
      <c r="F19" s="120"/>
      <c r="G19" s="309" t="s">
        <v>15</v>
      </c>
      <c r="H19" s="309"/>
      <c r="I19" s="308" t="str">
        <f>Sheet1!$D$17</f>
        <v>M DAVIES</v>
      </c>
      <c r="J19" s="308"/>
      <c r="K19" s="308"/>
      <c r="L19" s="120"/>
      <c r="M19" s="309" t="s">
        <v>16</v>
      </c>
      <c r="N19" s="309"/>
      <c r="O19" s="308" t="str">
        <f>Sheet1!$D$17</f>
        <v>M DAVIES</v>
      </c>
      <c r="P19" s="308"/>
      <c r="Q19" s="308"/>
      <c r="R19" s="120"/>
      <c r="S19" s="309" t="s">
        <v>34</v>
      </c>
      <c r="T19" s="309"/>
      <c r="U19" s="308" t="str">
        <f>Sheet1!$D$17</f>
        <v>M DAVIES</v>
      </c>
      <c r="V19" s="308"/>
      <c r="W19" s="308"/>
    </row>
    <row r="20" spans="1:23" ht="25.35" customHeight="1" thickBot="1" x14ac:dyDescent="0.4">
      <c r="H20" s="101" t="str">
        <f>Sheet1!$AF$17</f>
        <v xml:space="preserve">  A3</v>
      </c>
      <c r="I20" s="307" t="s">
        <v>38</v>
      </c>
      <c r="J20" s="307"/>
      <c r="K20" s="98">
        <f>Sheet1!$AE$17</f>
        <v>5</v>
      </c>
      <c r="N20" s="101" t="str">
        <f>Sheet1!$AL$17</f>
        <v xml:space="preserve">  A2</v>
      </c>
      <c r="O20" s="307" t="s">
        <v>38</v>
      </c>
      <c r="P20" s="307"/>
      <c r="Q20" s="98">
        <f>Sheet1!$AK$17</f>
        <v>7</v>
      </c>
      <c r="T20" s="101" t="str">
        <f>Sheet1!$AR$17</f>
        <v xml:space="preserve">  A1</v>
      </c>
      <c r="U20" s="307" t="s">
        <v>38</v>
      </c>
      <c r="V20" s="307"/>
      <c r="W20" s="98">
        <f>Sheet1!$AQ$17</f>
        <v>6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37">
    <mergeCell ref="O1:Q1"/>
    <mergeCell ref="S1:T1"/>
    <mergeCell ref="U1:W1"/>
    <mergeCell ref="T21:U21"/>
    <mergeCell ref="V21:W21"/>
    <mergeCell ref="O19:Q19"/>
    <mergeCell ref="S19:T19"/>
    <mergeCell ref="U19:W19"/>
    <mergeCell ref="U20:V20"/>
    <mergeCell ref="P21:Q21"/>
    <mergeCell ref="A1:B1"/>
    <mergeCell ref="C1:E1"/>
    <mergeCell ref="G1:H1"/>
    <mergeCell ref="I1:K1"/>
    <mergeCell ref="M1:N1"/>
    <mergeCell ref="C2:D2"/>
    <mergeCell ref="I2:J2"/>
    <mergeCell ref="O2:P2"/>
    <mergeCell ref="U2:V2"/>
    <mergeCell ref="B3:C3"/>
    <mergeCell ref="D3:E3"/>
    <mergeCell ref="H3:I3"/>
    <mergeCell ref="J3:K3"/>
    <mergeCell ref="N3:O3"/>
    <mergeCell ref="P3:Q3"/>
    <mergeCell ref="T3:U3"/>
    <mergeCell ref="V3:W3"/>
    <mergeCell ref="G19:H19"/>
    <mergeCell ref="I19:K19"/>
    <mergeCell ref="M19:N19"/>
    <mergeCell ref="I20:J20"/>
    <mergeCell ref="O20:P20"/>
    <mergeCell ref="B21:C21"/>
    <mergeCell ref="D21:E21"/>
    <mergeCell ref="H21:I21"/>
    <mergeCell ref="J21:K21"/>
    <mergeCell ref="N21:O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Sheet1!$D$18</f>
        <v>B HOPE</v>
      </c>
      <c r="D1" s="308"/>
      <c r="E1" s="308"/>
      <c r="F1" s="119"/>
      <c r="G1" s="309" t="s">
        <v>12</v>
      </c>
      <c r="H1" s="309"/>
      <c r="I1" s="308" t="str">
        <f>Sheet1!$D$18</f>
        <v>B HOPE</v>
      </c>
      <c r="J1" s="308"/>
      <c r="K1" s="308"/>
      <c r="L1" s="119"/>
      <c r="M1" s="309" t="s">
        <v>13</v>
      </c>
      <c r="N1" s="309"/>
      <c r="O1" s="308" t="str">
        <f>Sheet1!$D$18</f>
        <v>B HOPE</v>
      </c>
      <c r="P1" s="308"/>
      <c r="Q1" s="308"/>
      <c r="R1" s="119"/>
      <c r="S1" s="309" t="s">
        <v>14</v>
      </c>
      <c r="T1" s="309"/>
      <c r="U1" s="308" t="str">
        <f>Sheet1!$D$18</f>
        <v>B HOPE</v>
      </c>
      <c r="V1" s="308"/>
      <c r="W1" s="308"/>
    </row>
    <row r="2" spans="1:23" ht="25.15" customHeight="1" thickBot="1" x14ac:dyDescent="0.3">
      <c r="A2" s="102"/>
      <c r="B2" s="121" t="str">
        <f>Sheet1!$G$18</f>
        <v xml:space="preserve">  A7</v>
      </c>
      <c r="C2" s="307" t="s">
        <v>38</v>
      </c>
      <c r="D2" s="307"/>
      <c r="E2" s="118">
        <f>Sheet1!$F$18</f>
        <v>7</v>
      </c>
      <c r="F2" s="102"/>
      <c r="G2" s="102"/>
      <c r="H2" s="121" t="str">
        <f>Sheet1!$M$18</f>
        <v xml:space="preserve">  A5</v>
      </c>
      <c r="I2" s="307" t="s">
        <v>38</v>
      </c>
      <c r="J2" s="307"/>
      <c r="K2" s="122">
        <f>Sheet1!$L$18</f>
        <v>5</v>
      </c>
      <c r="L2" s="102"/>
      <c r="M2" s="102"/>
      <c r="N2" s="121" t="str">
        <f>Sheet1!$S$18</f>
        <v xml:space="preserve">  A4</v>
      </c>
      <c r="O2" s="307" t="s">
        <v>38</v>
      </c>
      <c r="P2" s="307"/>
      <c r="Q2" s="122">
        <f>Sheet1!$R$18</f>
        <v>6</v>
      </c>
      <c r="R2" s="102"/>
      <c r="S2" s="102"/>
      <c r="T2" s="121" t="str">
        <f>Sheet1!$Y$18</f>
        <v xml:space="preserve">  A1</v>
      </c>
      <c r="U2" s="307" t="s">
        <v>38</v>
      </c>
      <c r="V2" s="307"/>
      <c r="W2" s="122">
        <f>Sheet1!$X$18</f>
        <v>3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3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3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3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3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3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3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3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3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3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3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3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3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3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3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customHeight="1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Sheet1!$D$18</f>
        <v>B HOPE</v>
      </c>
      <c r="J19" s="308"/>
      <c r="K19" s="308"/>
      <c r="L19" s="120"/>
      <c r="M19" s="309" t="s">
        <v>16</v>
      </c>
      <c r="N19" s="309"/>
      <c r="O19" s="308" t="str">
        <f>Sheet1!$D$18</f>
        <v>B HOPE</v>
      </c>
      <c r="P19" s="308"/>
      <c r="Q19" s="308"/>
      <c r="R19" s="120"/>
      <c r="S19" s="309" t="s">
        <v>34</v>
      </c>
      <c r="T19" s="309"/>
      <c r="U19" s="308" t="str">
        <f>Sheet1!$D$18</f>
        <v>B HOPE</v>
      </c>
      <c r="V19" s="308"/>
      <c r="W19" s="308"/>
    </row>
    <row r="20" spans="1:23" ht="25.35" customHeight="1" thickBot="1" x14ac:dyDescent="0.4">
      <c r="B20" s="101"/>
      <c r="C20" s="307"/>
      <c r="D20" s="307"/>
      <c r="E20" s="98"/>
      <c r="H20" s="101" t="str">
        <f>Sheet1!$AF$18</f>
        <v xml:space="preserve">  A2</v>
      </c>
      <c r="I20" s="307" t="s">
        <v>38</v>
      </c>
      <c r="J20" s="307"/>
      <c r="K20" s="98">
        <f>Sheet1!$AE$18</f>
        <v>2</v>
      </c>
      <c r="N20" s="101" t="str">
        <f>Sheet1!$AL$18</f>
        <v>A3</v>
      </c>
      <c r="O20" s="307" t="s">
        <v>38</v>
      </c>
      <c r="P20" s="307"/>
      <c r="Q20" s="98">
        <f>Sheet1!$AK$18</f>
        <v>8</v>
      </c>
      <c r="T20" s="101" t="str">
        <f>Sheet1!$AR$18</f>
        <v xml:space="preserve">  A5</v>
      </c>
      <c r="U20" s="307" t="s">
        <v>38</v>
      </c>
      <c r="V20" s="307"/>
      <c r="W20" s="98">
        <f>Sheet1!$AQ$18</f>
        <v>1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3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35" customHeight="1" x14ac:dyDescent="0.25">
      <c r="A1" s="309" t="s">
        <v>10</v>
      </c>
      <c r="B1" s="309"/>
      <c r="C1" s="308" t="str">
        <f>Sheet1!$D$19</f>
        <v>J COWIE</v>
      </c>
      <c r="D1" s="308"/>
      <c r="E1" s="308"/>
      <c r="F1" s="119"/>
      <c r="G1" s="309" t="s">
        <v>12</v>
      </c>
      <c r="H1" s="309"/>
      <c r="I1" s="308" t="str">
        <f>Sheet1!$D$19</f>
        <v>J COWIE</v>
      </c>
      <c r="J1" s="308"/>
      <c r="K1" s="308"/>
      <c r="L1" s="119"/>
      <c r="M1" s="309" t="s">
        <v>13</v>
      </c>
      <c r="N1" s="309"/>
      <c r="O1" s="308" t="str">
        <f>Sheet1!$D$19</f>
        <v>J COWIE</v>
      </c>
      <c r="P1" s="308"/>
      <c r="Q1" s="308"/>
      <c r="R1" s="119"/>
      <c r="S1" s="309" t="s">
        <v>14</v>
      </c>
      <c r="T1" s="309"/>
      <c r="U1" s="308" t="str">
        <f>Sheet1!$D$19</f>
        <v>J COWIE</v>
      </c>
      <c r="V1" s="308"/>
      <c r="W1" s="308"/>
    </row>
    <row r="2" spans="1:23" ht="25.15" customHeight="1" thickBot="1" x14ac:dyDescent="0.3">
      <c r="A2" s="102"/>
      <c r="B2" s="121" t="str">
        <f>Sheet1!$G$19</f>
        <v xml:space="preserve">  A2</v>
      </c>
      <c r="C2" s="307" t="s">
        <v>38</v>
      </c>
      <c r="D2" s="307"/>
      <c r="E2" s="118">
        <f>Sheet1!$F$19</f>
        <v>6</v>
      </c>
      <c r="F2" s="102"/>
      <c r="G2" s="102"/>
      <c r="H2" s="121" t="str">
        <f>Sheet1!$M$19</f>
        <v xml:space="preserve">  A5</v>
      </c>
      <c r="I2" s="307" t="s">
        <v>38</v>
      </c>
      <c r="J2" s="307"/>
      <c r="K2" s="122">
        <f>Sheet1!$L$19</f>
        <v>4</v>
      </c>
      <c r="L2" s="102"/>
      <c r="M2" s="102"/>
      <c r="N2" s="121" t="str">
        <f>Sheet1!$S$19</f>
        <v xml:space="preserve">  A7</v>
      </c>
      <c r="O2" s="307" t="s">
        <v>38</v>
      </c>
      <c r="P2" s="307"/>
      <c r="Q2" s="122">
        <f>Sheet1!$R$19</f>
        <v>8</v>
      </c>
      <c r="R2" s="102"/>
      <c r="S2" s="102"/>
      <c r="T2" s="121" t="str">
        <f>Sheet1!$Y$19</f>
        <v xml:space="preserve">  A6</v>
      </c>
      <c r="U2" s="307" t="s">
        <v>38</v>
      </c>
      <c r="V2" s="307"/>
      <c r="W2" s="122">
        <f>Sheet1!$X$19</f>
        <v>2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Sheet1!$D$19</f>
        <v>J COWIE</v>
      </c>
      <c r="J19" s="308"/>
      <c r="K19" s="308"/>
      <c r="L19" s="120"/>
      <c r="M19" s="309" t="s">
        <v>16</v>
      </c>
      <c r="N19" s="309"/>
      <c r="O19" s="308" t="str">
        <f>Sheet1!$D$19</f>
        <v>J COWIE</v>
      </c>
      <c r="P19" s="308"/>
      <c r="Q19" s="308"/>
      <c r="R19" s="120"/>
      <c r="S19" s="309" t="s">
        <v>14</v>
      </c>
      <c r="T19" s="309"/>
      <c r="U19" s="308" t="str">
        <f>Sheet1!$D$19</f>
        <v>J COWIE</v>
      </c>
      <c r="V19" s="308"/>
      <c r="W19" s="308"/>
    </row>
    <row r="20" spans="1:23" ht="25.15" customHeight="1" thickBot="1" x14ac:dyDescent="0.4">
      <c r="B20" s="101"/>
      <c r="C20" s="307"/>
      <c r="D20" s="307"/>
      <c r="E20" s="98"/>
      <c r="H20" s="101" t="str">
        <f>Sheet1!$AF$19</f>
        <v xml:space="preserve">  A3</v>
      </c>
      <c r="I20" s="307" t="s">
        <v>38</v>
      </c>
      <c r="J20" s="307"/>
      <c r="K20" s="98">
        <f>Sheet1!$AE$19</f>
        <v>3</v>
      </c>
      <c r="N20" s="101" t="str">
        <f>Sheet1!$AL$19</f>
        <v xml:space="preserve">  A6</v>
      </c>
      <c r="O20" s="307" t="s">
        <v>38</v>
      </c>
      <c r="P20" s="307"/>
      <c r="Q20" s="98">
        <f>Sheet1!$AK$19</f>
        <v>1</v>
      </c>
      <c r="T20" s="101" t="str">
        <f>Sheet1!$AR$19</f>
        <v xml:space="preserve">  A7</v>
      </c>
      <c r="U20" s="307" t="s">
        <v>38</v>
      </c>
      <c r="V20" s="307"/>
      <c r="W20" s="98">
        <f>Sheet1!$AQ$19</f>
        <v>7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Y19" sqref="Y19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Sheet1!$D$20</f>
        <v>M COWIE</v>
      </c>
      <c r="D1" s="308"/>
      <c r="E1" s="308"/>
      <c r="F1" s="119"/>
      <c r="G1" s="309" t="s">
        <v>12</v>
      </c>
      <c r="H1" s="309"/>
      <c r="I1" s="308" t="str">
        <f>Sheet1!$D$20</f>
        <v>M COWIE</v>
      </c>
      <c r="J1" s="308"/>
      <c r="K1" s="308"/>
      <c r="L1" s="119"/>
      <c r="M1" s="309" t="s">
        <v>13</v>
      </c>
      <c r="N1" s="309"/>
      <c r="O1" s="308" t="str">
        <f>Sheet1!$D$20</f>
        <v>M COWIE</v>
      </c>
      <c r="P1" s="308"/>
      <c r="Q1" s="308"/>
      <c r="R1" s="119"/>
      <c r="S1" s="309" t="s">
        <v>14</v>
      </c>
      <c r="T1" s="309"/>
      <c r="U1" s="308" t="str">
        <f>Sheet1!$D$20</f>
        <v>M COWIE</v>
      </c>
      <c r="V1" s="308"/>
      <c r="W1" s="308"/>
    </row>
    <row r="2" spans="1:23" ht="25.15" customHeight="1" thickBot="1" x14ac:dyDescent="0.3">
      <c r="A2" s="102"/>
      <c r="B2" s="121" t="str">
        <f>Sheet1!$G$20</f>
        <v xml:space="preserve">  A2</v>
      </c>
      <c r="C2" s="307" t="s">
        <v>38</v>
      </c>
      <c r="D2" s="307"/>
      <c r="E2" s="118">
        <f>Sheet1!$F$20</f>
        <v>5</v>
      </c>
      <c r="F2" s="102"/>
      <c r="G2" s="102"/>
      <c r="H2" s="121" t="str">
        <f>Sheet1!$M$20</f>
        <v xml:space="preserve">  A6</v>
      </c>
      <c r="I2" s="307" t="s">
        <v>38</v>
      </c>
      <c r="J2" s="307"/>
      <c r="K2" s="122">
        <f>Sheet1!$L$20</f>
        <v>7</v>
      </c>
      <c r="L2" s="102"/>
      <c r="M2" s="102"/>
      <c r="N2" s="121" t="str">
        <f>Sheet1!$S$20</f>
        <v xml:space="preserve">  A4</v>
      </c>
      <c r="O2" s="307" t="s">
        <v>38</v>
      </c>
      <c r="P2" s="307"/>
      <c r="Q2" s="122">
        <f>Sheet1!$R$20</f>
        <v>4</v>
      </c>
      <c r="R2" s="102"/>
      <c r="S2" s="102"/>
      <c r="T2" s="121" t="str">
        <f>Sheet1!$Y$20</f>
        <v xml:space="preserve">  A3</v>
      </c>
      <c r="U2" s="307" t="s">
        <v>38</v>
      </c>
      <c r="V2" s="307"/>
      <c r="W2" s="122">
        <f>Sheet1!$X$20</f>
        <v>1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Sheet1!$D$20</f>
        <v>M COWIE</v>
      </c>
      <c r="J19" s="308"/>
      <c r="K19" s="308"/>
      <c r="L19" s="120"/>
      <c r="M19" s="309" t="s">
        <v>16</v>
      </c>
      <c r="N19" s="309"/>
      <c r="O19" s="308" t="str">
        <f>Sheet1!$D$20</f>
        <v>M COWIE</v>
      </c>
      <c r="P19" s="308"/>
      <c r="Q19" s="308"/>
      <c r="R19" s="120"/>
      <c r="S19" s="309" t="s">
        <v>34</v>
      </c>
      <c r="T19" s="309"/>
      <c r="U19" s="308" t="str">
        <f>Sheet1!$D$20</f>
        <v>M COWIE</v>
      </c>
      <c r="V19" s="308"/>
      <c r="W19" s="308"/>
    </row>
    <row r="20" spans="1:23" ht="25.15" customHeight="1" thickBot="1" x14ac:dyDescent="0.4">
      <c r="B20" s="101"/>
      <c r="C20" s="310"/>
      <c r="D20" s="310"/>
      <c r="E20" s="98"/>
      <c r="H20" s="101" t="str">
        <f>Sheet1!$AF$20</f>
        <v xml:space="preserve">  A5</v>
      </c>
      <c r="I20" s="310" t="s">
        <v>38</v>
      </c>
      <c r="J20" s="310"/>
      <c r="K20" s="98">
        <f>Sheet1!$AE$20</f>
        <v>8</v>
      </c>
      <c r="N20" s="101" t="str">
        <f>Sheet1!$AL$20</f>
        <v xml:space="preserve">  A7</v>
      </c>
      <c r="O20" s="310" t="s">
        <v>38</v>
      </c>
      <c r="P20" s="310"/>
      <c r="Q20" s="98">
        <f>Sheet1!$AK$20</f>
        <v>2</v>
      </c>
      <c r="T20" s="101" t="str">
        <f>Sheet1!$AR$20</f>
        <v xml:space="preserve">  A1</v>
      </c>
      <c r="U20" s="310" t="s">
        <v>38</v>
      </c>
      <c r="V20" s="310"/>
      <c r="W20" s="98">
        <f>Sheet1!$AQ$20</f>
        <v>3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workbookViewId="0">
      <selection activeCell="U1" sqref="U1:W1"/>
    </sheetView>
  </sheetViews>
  <sheetFormatPr defaultRowHeight="15" x14ac:dyDescent="0.25"/>
  <cols>
    <col min="1" max="1" width="2.7109375" customWidth="1"/>
    <col min="2" max="5" width="5.7109375" customWidth="1"/>
    <col min="6" max="6" width="1.7109375" customWidth="1"/>
    <col min="7" max="7" width="2.7109375" customWidth="1"/>
    <col min="8" max="11" width="5.7109375" customWidth="1"/>
    <col min="12" max="12" width="1.7109375" customWidth="1"/>
    <col min="13" max="13" width="2.7109375" customWidth="1"/>
    <col min="14" max="17" width="5.7109375" customWidth="1"/>
    <col min="18" max="18" width="1.7109375" customWidth="1"/>
    <col min="19" max="19" width="2.7109375" customWidth="1"/>
    <col min="20" max="23" width="5.7109375" customWidth="1"/>
  </cols>
  <sheetData>
    <row r="1" spans="1:23" ht="25.15" customHeight="1" x14ac:dyDescent="0.25">
      <c r="A1" s="309" t="s">
        <v>10</v>
      </c>
      <c r="B1" s="309"/>
      <c r="C1" s="308" t="str">
        <f>Sheet1!$D$21</f>
        <v>R BOYS</v>
      </c>
      <c r="D1" s="308"/>
      <c r="E1" s="308"/>
      <c r="F1" s="119"/>
      <c r="G1" s="309" t="s">
        <v>12</v>
      </c>
      <c r="H1" s="309"/>
      <c r="I1" s="308" t="str">
        <f>Sheet1!$D$21</f>
        <v>R BOYS</v>
      </c>
      <c r="J1" s="308"/>
      <c r="K1" s="308"/>
      <c r="L1" s="119"/>
      <c r="M1" s="309" t="s">
        <v>13</v>
      </c>
      <c r="N1" s="309"/>
      <c r="O1" s="308" t="str">
        <f>Sheet1!$D$21</f>
        <v>R BOYS</v>
      </c>
      <c r="P1" s="308"/>
      <c r="Q1" s="308"/>
      <c r="R1" s="119"/>
      <c r="S1" s="309" t="s">
        <v>14</v>
      </c>
      <c r="T1" s="309"/>
      <c r="U1" s="308" t="str">
        <f>Sheet1!$D$21</f>
        <v>R BOYS</v>
      </c>
      <c r="V1" s="308"/>
      <c r="W1" s="308"/>
    </row>
    <row r="2" spans="1:23" ht="25.15" customHeight="1" thickBot="1" x14ac:dyDescent="0.3">
      <c r="A2" s="102"/>
      <c r="B2" s="121" t="str">
        <f>Sheet1!$G$21</f>
        <v xml:space="preserve">  A7</v>
      </c>
      <c r="C2" s="307" t="s">
        <v>38</v>
      </c>
      <c r="D2" s="307"/>
      <c r="E2" s="118">
        <f>Sheet1!$F$21</f>
        <v>4</v>
      </c>
      <c r="F2" s="102"/>
      <c r="G2" s="102"/>
      <c r="H2" s="121" t="str">
        <f>Sheet1!$M$21</f>
        <v xml:space="preserve">  A6</v>
      </c>
      <c r="I2" s="307" t="s">
        <v>38</v>
      </c>
      <c r="J2" s="307"/>
      <c r="K2" s="122">
        <f>Sheet1!$L$21</f>
        <v>6</v>
      </c>
      <c r="L2" s="102"/>
      <c r="M2" s="102"/>
      <c r="N2" s="121" t="str">
        <f>Sheet1!$S$21</f>
        <v xml:space="preserve">  A3</v>
      </c>
      <c r="O2" s="307" t="s">
        <v>38</v>
      </c>
      <c r="P2" s="307"/>
      <c r="Q2" s="122">
        <f>Sheet1!$R$21</f>
        <v>2</v>
      </c>
      <c r="R2" s="102"/>
      <c r="S2" s="102"/>
      <c r="T2" s="121" t="str">
        <f>Sheet1!$Y$21</f>
        <v xml:space="preserve">  A2</v>
      </c>
      <c r="U2" s="307" t="s">
        <v>38</v>
      </c>
      <c r="V2" s="307"/>
      <c r="W2" s="122">
        <f>Sheet1!$X$21</f>
        <v>8</v>
      </c>
    </row>
    <row r="3" spans="1:23" ht="19.899999999999999" customHeight="1" thickBot="1" x14ac:dyDescent="0.3">
      <c r="A3" s="103" t="s">
        <v>35</v>
      </c>
      <c r="B3" s="303" t="s">
        <v>36</v>
      </c>
      <c r="C3" s="301"/>
      <c r="D3" s="305" t="s">
        <v>37</v>
      </c>
      <c r="E3" s="306"/>
      <c r="F3" s="104"/>
      <c r="G3" s="103" t="s">
        <v>35</v>
      </c>
      <c r="H3" s="303" t="s">
        <v>36</v>
      </c>
      <c r="I3" s="305"/>
      <c r="J3" s="301" t="s">
        <v>37</v>
      </c>
      <c r="K3" s="302"/>
      <c r="L3" s="104"/>
      <c r="M3" s="103" t="s">
        <v>35</v>
      </c>
      <c r="N3" s="303" t="s">
        <v>36</v>
      </c>
      <c r="O3" s="301"/>
      <c r="P3" s="301" t="s">
        <v>37</v>
      </c>
      <c r="Q3" s="302"/>
      <c r="R3" s="104"/>
      <c r="S3" s="103" t="s">
        <v>35</v>
      </c>
      <c r="T3" s="303" t="s">
        <v>36</v>
      </c>
      <c r="U3" s="301"/>
      <c r="V3" s="301" t="s">
        <v>37</v>
      </c>
      <c r="W3" s="302"/>
    </row>
    <row r="4" spans="1:23" ht="22.15" customHeight="1" x14ac:dyDescent="0.25">
      <c r="A4" s="100">
        <v>1</v>
      </c>
      <c r="B4" s="105"/>
      <c r="C4" s="107"/>
      <c r="D4" s="111"/>
      <c r="E4" s="107"/>
      <c r="F4" s="109"/>
      <c r="G4" s="100">
        <v>1</v>
      </c>
      <c r="H4" s="105"/>
      <c r="I4" s="107"/>
      <c r="J4" s="111"/>
      <c r="K4" s="107"/>
      <c r="L4" s="109"/>
      <c r="M4" s="100">
        <v>1</v>
      </c>
      <c r="N4" s="105"/>
      <c r="O4" s="107"/>
      <c r="P4" s="111"/>
      <c r="Q4" s="107"/>
      <c r="R4" s="109"/>
      <c r="S4" s="100">
        <v>1</v>
      </c>
      <c r="T4" s="105"/>
      <c r="U4" s="107"/>
      <c r="V4" s="111"/>
      <c r="W4" s="107"/>
    </row>
    <row r="5" spans="1:23" ht="22.15" customHeight="1" x14ac:dyDescent="0.25">
      <c r="A5" s="113">
        <v>2</v>
      </c>
      <c r="B5" s="114"/>
      <c r="C5" s="115"/>
      <c r="D5" s="116"/>
      <c r="E5" s="115"/>
      <c r="F5" s="117"/>
      <c r="G5" s="113">
        <v>2</v>
      </c>
      <c r="H5" s="114"/>
      <c r="I5" s="115"/>
      <c r="J5" s="116"/>
      <c r="K5" s="115"/>
      <c r="L5" s="117"/>
      <c r="M5" s="113">
        <v>2</v>
      </c>
      <c r="N5" s="114"/>
      <c r="O5" s="115"/>
      <c r="P5" s="116"/>
      <c r="Q5" s="115"/>
      <c r="R5" s="117"/>
      <c r="S5" s="113">
        <v>2</v>
      </c>
      <c r="T5" s="114"/>
      <c r="U5" s="115"/>
      <c r="V5" s="116"/>
      <c r="W5" s="115"/>
    </row>
    <row r="6" spans="1:23" ht="22.15" customHeight="1" x14ac:dyDescent="0.25">
      <c r="A6" s="113">
        <v>3</v>
      </c>
      <c r="B6" s="114"/>
      <c r="C6" s="115"/>
      <c r="D6" s="116"/>
      <c r="E6" s="115"/>
      <c r="F6" s="117"/>
      <c r="G6" s="113">
        <v>3</v>
      </c>
      <c r="H6" s="114"/>
      <c r="I6" s="115"/>
      <c r="J6" s="116"/>
      <c r="K6" s="115"/>
      <c r="L6" s="117"/>
      <c r="M6" s="113">
        <v>3</v>
      </c>
      <c r="N6" s="114"/>
      <c r="O6" s="115"/>
      <c r="P6" s="116"/>
      <c r="Q6" s="115"/>
      <c r="R6" s="117"/>
      <c r="S6" s="113">
        <v>3</v>
      </c>
      <c r="T6" s="114"/>
      <c r="U6" s="115"/>
      <c r="V6" s="116"/>
      <c r="W6" s="115"/>
    </row>
    <row r="7" spans="1:23" ht="22.15" customHeight="1" x14ac:dyDescent="0.25">
      <c r="A7" s="113">
        <v>4</v>
      </c>
      <c r="B7" s="114"/>
      <c r="C7" s="115"/>
      <c r="D7" s="116"/>
      <c r="E7" s="115"/>
      <c r="F7" s="117"/>
      <c r="G7" s="113">
        <v>4</v>
      </c>
      <c r="H7" s="114"/>
      <c r="I7" s="115"/>
      <c r="J7" s="116"/>
      <c r="K7" s="115"/>
      <c r="L7" s="117"/>
      <c r="M7" s="113">
        <v>4</v>
      </c>
      <c r="N7" s="114"/>
      <c r="O7" s="115"/>
      <c r="P7" s="116"/>
      <c r="Q7" s="115"/>
      <c r="R7" s="117"/>
      <c r="S7" s="113">
        <v>4</v>
      </c>
      <c r="T7" s="114"/>
      <c r="U7" s="115"/>
      <c r="V7" s="116"/>
      <c r="W7" s="115"/>
    </row>
    <row r="8" spans="1:23" ht="22.15" customHeight="1" x14ac:dyDescent="0.25">
      <c r="A8" s="113">
        <v>5</v>
      </c>
      <c r="B8" s="114"/>
      <c r="C8" s="115"/>
      <c r="D8" s="116"/>
      <c r="E8" s="115"/>
      <c r="F8" s="117"/>
      <c r="G8" s="113">
        <v>5</v>
      </c>
      <c r="H8" s="114"/>
      <c r="I8" s="115"/>
      <c r="J8" s="116"/>
      <c r="K8" s="115"/>
      <c r="L8" s="117"/>
      <c r="M8" s="113">
        <v>5</v>
      </c>
      <c r="N8" s="114"/>
      <c r="O8" s="115"/>
      <c r="P8" s="116"/>
      <c r="Q8" s="115"/>
      <c r="R8" s="117"/>
      <c r="S8" s="113">
        <v>5</v>
      </c>
      <c r="T8" s="114"/>
      <c r="U8" s="115"/>
      <c r="V8" s="116"/>
      <c r="W8" s="115"/>
    </row>
    <row r="9" spans="1:23" ht="22.15" customHeight="1" x14ac:dyDescent="0.25">
      <c r="A9" s="113">
        <v>6</v>
      </c>
      <c r="B9" s="114"/>
      <c r="C9" s="115"/>
      <c r="D9" s="116"/>
      <c r="E9" s="115"/>
      <c r="F9" s="117"/>
      <c r="G9" s="113">
        <v>6</v>
      </c>
      <c r="H9" s="114"/>
      <c r="I9" s="115"/>
      <c r="J9" s="116"/>
      <c r="K9" s="115"/>
      <c r="L9" s="117"/>
      <c r="M9" s="113">
        <v>6</v>
      </c>
      <c r="N9" s="114"/>
      <c r="O9" s="115"/>
      <c r="P9" s="116"/>
      <c r="Q9" s="115"/>
      <c r="R9" s="117"/>
      <c r="S9" s="113">
        <v>6</v>
      </c>
      <c r="T9" s="114"/>
      <c r="U9" s="115"/>
      <c r="V9" s="116"/>
      <c r="W9" s="115"/>
    </row>
    <row r="10" spans="1:23" ht="22.15" customHeight="1" x14ac:dyDescent="0.25">
      <c r="A10" s="113">
        <v>7</v>
      </c>
      <c r="B10" s="114"/>
      <c r="C10" s="115"/>
      <c r="D10" s="116"/>
      <c r="E10" s="115"/>
      <c r="F10" s="117"/>
      <c r="G10" s="113">
        <v>7</v>
      </c>
      <c r="H10" s="114"/>
      <c r="I10" s="115"/>
      <c r="J10" s="116"/>
      <c r="K10" s="115"/>
      <c r="L10" s="117"/>
      <c r="M10" s="113">
        <v>7</v>
      </c>
      <c r="N10" s="114"/>
      <c r="O10" s="115"/>
      <c r="P10" s="116"/>
      <c r="Q10" s="115"/>
      <c r="R10" s="117"/>
      <c r="S10" s="113">
        <v>7</v>
      </c>
      <c r="T10" s="114"/>
      <c r="U10" s="115"/>
      <c r="V10" s="116"/>
      <c r="W10" s="115"/>
    </row>
    <row r="11" spans="1:23" ht="22.15" customHeight="1" x14ac:dyDescent="0.25">
      <c r="A11" s="113">
        <v>8</v>
      </c>
      <c r="B11" s="114"/>
      <c r="C11" s="115"/>
      <c r="D11" s="116"/>
      <c r="E11" s="115"/>
      <c r="F11" s="117"/>
      <c r="G11" s="113">
        <v>8</v>
      </c>
      <c r="H11" s="114"/>
      <c r="I11" s="115"/>
      <c r="J11" s="116"/>
      <c r="K11" s="115"/>
      <c r="L11" s="117"/>
      <c r="M11" s="113">
        <v>8</v>
      </c>
      <c r="N11" s="114"/>
      <c r="O11" s="115"/>
      <c r="P11" s="116"/>
      <c r="Q11" s="115"/>
      <c r="R11" s="117"/>
      <c r="S11" s="113">
        <v>8</v>
      </c>
      <c r="T11" s="114"/>
      <c r="U11" s="115"/>
      <c r="V11" s="116"/>
      <c r="W11" s="115"/>
    </row>
    <row r="12" spans="1:23" ht="22.15" customHeight="1" x14ac:dyDescent="0.25">
      <c r="A12" s="113">
        <v>9</v>
      </c>
      <c r="B12" s="114"/>
      <c r="C12" s="115"/>
      <c r="D12" s="116"/>
      <c r="E12" s="115"/>
      <c r="F12" s="117"/>
      <c r="G12" s="113">
        <v>9</v>
      </c>
      <c r="H12" s="114"/>
      <c r="I12" s="115"/>
      <c r="J12" s="116"/>
      <c r="K12" s="115"/>
      <c r="L12" s="117"/>
      <c r="M12" s="113">
        <v>9</v>
      </c>
      <c r="N12" s="114"/>
      <c r="O12" s="115"/>
      <c r="P12" s="116"/>
      <c r="Q12" s="115"/>
      <c r="R12" s="117"/>
      <c r="S12" s="113">
        <v>9</v>
      </c>
      <c r="T12" s="114"/>
      <c r="U12" s="115"/>
      <c r="V12" s="116"/>
      <c r="W12" s="115"/>
    </row>
    <row r="13" spans="1:23" ht="22.15" customHeight="1" x14ac:dyDescent="0.25">
      <c r="A13" s="113">
        <v>10</v>
      </c>
      <c r="B13" s="114"/>
      <c r="C13" s="115"/>
      <c r="D13" s="116"/>
      <c r="E13" s="115"/>
      <c r="F13" s="117"/>
      <c r="G13" s="113">
        <v>10</v>
      </c>
      <c r="H13" s="114"/>
      <c r="I13" s="115"/>
      <c r="J13" s="116"/>
      <c r="K13" s="115"/>
      <c r="L13" s="117"/>
      <c r="M13" s="113">
        <v>10</v>
      </c>
      <c r="N13" s="114"/>
      <c r="O13" s="115"/>
      <c r="P13" s="116"/>
      <c r="Q13" s="115"/>
      <c r="R13" s="117"/>
      <c r="S13" s="113">
        <v>10</v>
      </c>
      <c r="T13" s="114"/>
      <c r="U13" s="115"/>
      <c r="V13" s="116"/>
      <c r="W13" s="115"/>
    </row>
    <row r="14" spans="1:23" ht="22.15" customHeight="1" x14ac:dyDescent="0.25">
      <c r="A14" s="113">
        <v>11</v>
      </c>
      <c r="B14" s="114"/>
      <c r="C14" s="115"/>
      <c r="D14" s="116"/>
      <c r="E14" s="115"/>
      <c r="F14" s="117"/>
      <c r="G14" s="113">
        <v>11</v>
      </c>
      <c r="H14" s="114"/>
      <c r="I14" s="115"/>
      <c r="J14" s="116"/>
      <c r="K14" s="115"/>
      <c r="L14" s="117"/>
      <c r="M14" s="113">
        <v>11</v>
      </c>
      <c r="N14" s="114"/>
      <c r="O14" s="115"/>
      <c r="P14" s="116"/>
      <c r="Q14" s="115"/>
      <c r="R14" s="117"/>
      <c r="S14" s="113">
        <v>11</v>
      </c>
      <c r="T14" s="114"/>
      <c r="U14" s="115"/>
      <c r="V14" s="116"/>
      <c r="W14" s="115"/>
    </row>
    <row r="15" spans="1:23" ht="22.15" customHeight="1" x14ac:dyDescent="0.25">
      <c r="A15" s="113">
        <v>12</v>
      </c>
      <c r="B15" s="114"/>
      <c r="C15" s="115"/>
      <c r="D15" s="116"/>
      <c r="E15" s="115"/>
      <c r="F15" s="117"/>
      <c r="G15" s="113">
        <v>12</v>
      </c>
      <c r="H15" s="114"/>
      <c r="I15" s="115"/>
      <c r="J15" s="116"/>
      <c r="K15" s="115"/>
      <c r="L15" s="117"/>
      <c r="M15" s="113">
        <v>12</v>
      </c>
      <c r="N15" s="114"/>
      <c r="O15" s="115"/>
      <c r="P15" s="116"/>
      <c r="Q15" s="115"/>
      <c r="R15" s="117"/>
      <c r="S15" s="113">
        <v>12</v>
      </c>
      <c r="T15" s="114"/>
      <c r="U15" s="115"/>
      <c r="V15" s="116"/>
      <c r="W15" s="115"/>
    </row>
    <row r="16" spans="1:23" ht="22.15" customHeight="1" x14ac:dyDescent="0.25">
      <c r="A16" s="113">
        <v>13</v>
      </c>
      <c r="B16" s="114"/>
      <c r="C16" s="115"/>
      <c r="D16" s="116"/>
      <c r="E16" s="115"/>
      <c r="F16" s="117"/>
      <c r="G16" s="113">
        <v>13</v>
      </c>
      <c r="H16" s="114"/>
      <c r="I16" s="115"/>
      <c r="J16" s="116"/>
      <c r="K16" s="115"/>
      <c r="L16" s="117"/>
      <c r="M16" s="113">
        <v>13</v>
      </c>
      <c r="N16" s="114"/>
      <c r="O16" s="115"/>
      <c r="P16" s="116"/>
      <c r="Q16" s="115"/>
      <c r="R16" s="117"/>
      <c r="S16" s="113">
        <v>13</v>
      </c>
      <c r="T16" s="114"/>
      <c r="U16" s="115"/>
      <c r="V16" s="116"/>
      <c r="W16" s="115"/>
    </row>
    <row r="17" spans="1:23" ht="22.15" customHeight="1" x14ac:dyDescent="0.25">
      <c r="A17" s="100">
        <v>14</v>
      </c>
      <c r="B17" s="106"/>
      <c r="C17" s="108"/>
      <c r="D17" s="112"/>
      <c r="E17" s="108"/>
      <c r="F17" s="110"/>
      <c r="G17" s="100">
        <v>14</v>
      </c>
      <c r="H17" s="106"/>
      <c r="I17" s="108"/>
      <c r="J17" s="112"/>
      <c r="K17" s="108"/>
      <c r="L17" s="110"/>
      <c r="M17" s="100">
        <v>14</v>
      </c>
      <c r="N17" s="106"/>
      <c r="O17" s="108"/>
      <c r="P17" s="112"/>
      <c r="Q17" s="108"/>
      <c r="R17" s="110"/>
      <c r="S17" s="100">
        <v>14</v>
      </c>
      <c r="T17" s="106"/>
      <c r="U17" s="108"/>
      <c r="V17" s="112"/>
      <c r="W17" s="108"/>
    </row>
    <row r="18" spans="1:23" ht="15.75" x14ac:dyDescent="0.25">
      <c r="A18" s="10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 ht="25.15" customHeight="1" x14ac:dyDescent="0.25">
      <c r="A19" s="309"/>
      <c r="B19" s="309"/>
      <c r="C19" s="308"/>
      <c r="D19" s="308"/>
      <c r="E19" s="308"/>
      <c r="F19" s="120"/>
      <c r="G19" s="309" t="s">
        <v>15</v>
      </c>
      <c r="H19" s="309"/>
      <c r="I19" s="308" t="str">
        <f>Sheet1!$D$21</f>
        <v>R BOYS</v>
      </c>
      <c r="J19" s="308"/>
      <c r="K19" s="308"/>
      <c r="L19" s="120"/>
      <c r="M19" s="309" t="s">
        <v>16</v>
      </c>
      <c r="N19" s="309"/>
      <c r="O19" s="308" t="str">
        <f>Sheet1!$D$21</f>
        <v>R BOYS</v>
      </c>
      <c r="P19" s="308"/>
      <c r="Q19" s="308"/>
      <c r="R19" s="120"/>
      <c r="S19" s="309" t="s">
        <v>34</v>
      </c>
      <c r="T19" s="309"/>
      <c r="U19" s="308" t="str">
        <f>Sheet1!$D$21</f>
        <v>R BOYS</v>
      </c>
      <c r="V19" s="308"/>
      <c r="W19" s="308"/>
    </row>
    <row r="20" spans="1:23" ht="25.15" customHeight="1" thickBot="1" x14ac:dyDescent="0.4">
      <c r="B20" s="101"/>
      <c r="C20" s="307"/>
      <c r="D20" s="307"/>
      <c r="E20" s="98"/>
      <c r="H20" s="101" t="str">
        <f>Sheet1!$AF$21</f>
        <v xml:space="preserve">  A4</v>
      </c>
      <c r="I20" s="307" t="s">
        <v>38</v>
      </c>
      <c r="J20" s="307"/>
      <c r="K20" s="98">
        <f>Sheet1!$AE$21</f>
        <v>1</v>
      </c>
      <c r="N20" s="101" t="str">
        <f>Sheet1!$AL$21</f>
        <v xml:space="preserve">  A2</v>
      </c>
      <c r="O20" s="307" t="s">
        <v>38</v>
      </c>
      <c r="P20" s="307"/>
      <c r="Q20" s="98">
        <f>Sheet1!$AK$21</f>
        <v>3</v>
      </c>
      <c r="T20" s="101" t="str">
        <f>Sheet1!$AR$21</f>
        <v xml:space="preserve">  A7</v>
      </c>
      <c r="U20" s="307" t="s">
        <v>38</v>
      </c>
      <c r="V20" s="307"/>
      <c r="W20" s="98">
        <f>Sheet1!$AQ$21</f>
        <v>5</v>
      </c>
    </row>
    <row r="21" spans="1:23" ht="19.899999999999999" customHeight="1" thickBot="1" x14ac:dyDescent="0.3">
      <c r="A21" s="103" t="s">
        <v>35</v>
      </c>
      <c r="B21" s="303" t="s">
        <v>36</v>
      </c>
      <c r="C21" s="301"/>
      <c r="D21" s="305" t="s">
        <v>37</v>
      </c>
      <c r="E21" s="306"/>
      <c r="F21" s="104"/>
      <c r="G21" s="103" t="s">
        <v>35</v>
      </c>
      <c r="H21" s="303" t="s">
        <v>36</v>
      </c>
      <c r="I21" s="305"/>
      <c r="J21" s="301" t="s">
        <v>37</v>
      </c>
      <c r="K21" s="302"/>
      <c r="L21" s="104"/>
      <c r="M21" s="103" t="s">
        <v>35</v>
      </c>
      <c r="N21" s="303" t="s">
        <v>36</v>
      </c>
      <c r="O21" s="301"/>
      <c r="P21" s="301" t="s">
        <v>37</v>
      </c>
      <c r="Q21" s="302"/>
      <c r="R21" s="104"/>
      <c r="S21" s="103" t="s">
        <v>35</v>
      </c>
      <c r="T21" s="303" t="s">
        <v>36</v>
      </c>
      <c r="U21" s="301"/>
      <c r="V21" s="301" t="s">
        <v>37</v>
      </c>
      <c r="W21" s="302"/>
    </row>
    <row r="22" spans="1:23" ht="22.15" customHeight="1" x14ac:dyDescent="0.25">
      <c r="A22" s="100">
        <v>1</v>
      </c>
      <c r="B22" s="105"/>
      <c r="C22" s="107"/>
      <c r="D22" s="111"/>
      <c r="E22" s="107"/>
      <c r="F22" s="109"/>
      <c r="G22" s="100">
        <v>1</v>
      </c>
      <c r="H22" s="105"/>
      <c r="I22" s="107"/>
      <c r="J22" s="111"/>
      <c r="K22" s="107"/>
      <c r="L22" s="109"/>
      <c r="M22" s="100">
        <v>1</v>
      </c>
      <c r="N22" s="105"/>
      <c r="O22" s="107"/>
      <c r="P22" s="111"/>
      <c r="Q22" s="107"/>
      <c r="R22" s="109"/>
      <c r="S22" s="100">
        <v>1</v>
      </c>
      <c r="T22" s="105"/>
      <c r="U22" s="107"/>
      <c r="V22" s="111"/>
      <c r="W22" s="107"/>
    </row>
    <row r="23" spans="1:23" ht="22.15" customHeight="1" x14ac:dyDescent="0.25">
      <c r="A23" s="113">
        <v>2</v>
      </c>
      <c r="B23" s="114"/>
      <c r="C23" s="115"/>
      <c r="D23" s="116"/>
      <c r="E23" s="115"/>
      <c r="F23" s="117"/>
      <c r="G23" s="113">
        <v>2</v>
      </c>
      <c r="H23" s="114"/>
      <c r="I23" s="115"/>
      <c r="J23" s="116"/>
      <c r="K23" s="115"/>
      <c r="L23" s="117"/>
      <c r="M23" s="113">
        <v>2</v>
      </c>
      <c r="N23" s="114"/>
      <c r="O23" s="115"/>
      <c r="P23" s="116"/>
      <c r="Q23" s="115"/>
      <c r="R23" s="117"/>
      <c r="S23" s="113">
        <v>2</v>
      </c>
      <c r="T23" s="114"/>
      <c r="U23" s="115"/>
      <c r="V23" s="116"/>
      <c r="W23" s="115"/>
    </row>
    <row r="24" spans="1:23" ht="22.15" customHeight="1" x14ac:dyDescent="0.25">
      <c r="A24" s="113">
        <v>3</v>
      </c>
      <c r="B24" s="114"/>
      <c r="C24" s="115"/>
      <c r="D24" s="116"/>
      <c r="E24" s="115"/>
      <c r="F24" s="117"/>
      <c r="G24" s="113">
        <v>3</v>
      </c>
      <c r="H24" s="114"/>
      <c r="I24" s="115"/>
      <c r="J24" s="116"/>
      <c r="K24" s="115"/>
      <c r="L24" s="117"/>
      <c r="M24" s="113">
        <v>3</v>
      </c>
      <c r="N24" s="114"/>
      <c r="O24" s="115"/>
      <c r="P24" s="116"/>
      <c r="Q24" s="115"/>
      <c r="R24" s="117"/>
      <c r="S24" s="113">
        <v>3</v>
      </c>
      <c r="T24" s="114"/>
      <c r="U24" s="115"/>
      <c r="V24" s="116"/>
      <c r="W24" s="115"/>
    </row>
    <row r="25" spans="1:23" ht="22.15" customHeight="1" x14ac:dyDescent="0.25">
      <c r="A25" s="113">
        <v>4</v>
      </c>
      <c r="B25" s="114"/>
      <c r="C25" s="115"/>
      <c r="D25" s="116"/>
      <c r="E25" s="115"/>
      <c r="F25" s="117"/>
      <c r="G25" s="113">
        <v>4</v>
      </c>
      <c r="H25" s="114"/>
      <c r="I25" s="115"/>
      <c r="J25" s="116"/>
      <c r="K25" s="115"/>
      <c r="L25" s="117"/>
      <c r="M25" s="113">
        <v>4</v>
      </c>
      <c r="N25" s="114"/>
      <c r="O25" s="115"/>
      <c r="P25" s="116"/>
      <c r="Q25" s="115"/>
      <c r="R25" s="117"/>
      <c r="S25" s="113">
        <v>4</v>
      </c>
      <c r="T25" s="114"/>
      <c r="U25" s="115"/>
      <c r="V25" s="116"/>
      <c r="W25" s="115"/>
    </row>
    <row r="26" spans="1:23" ht="22.15" customHeight="1" x14ac:dyDescent="0.25">
      <c r="A26" s="113">
        <v>5</v>
      </c>
      <c r="B26" s="114"/>
      <c r="C26" s="115"/>
      <c r="D26" s="116"/>
      <c r="E26" s="115"/>
      <c r="F26" s="117"/>
      <c r="G26" s="113">
        <v>5</v>
      </c>
      <c r="H26" s="114"/>
      <c r="I26" s="115"/>
      <c r="J26" s="116"/>
      <c r="K26" s="115"/>
      <c r="L26" s="117"/>
      <c r="M26" s="113">
        <v>5</v>
      </c>
      <c r="N26" s="114"/>
      <c r="O26" s="115"/>
      <c r="P26" s="116"/>
      <c r="Q26" s="115"/>
      <c r="R26" s="117"/>
      <c r="S26" s="113">
        <v>5</v>
      </c>
      <c r="T26" s="114"/>
      <c r="U26" s="115"/>
      <c r="V26" s="116"/>
      <c r="W26" s="115"/>
    </row>
    <row r="27" spans="1:23" ht="22.15" customHeight="1" x14ac:dyDescent="0.25">
      <c r="A27" s="113">
        <v>6</v>
      </c>
      <c r="B27" s="114"/>
      <c r="C27" s="115"/>
      <c r="D27" s="116"/>
      <c r="E27" s="115"/>
      <c r="F27" s="117"/>
      <c r="G27" s="113">
        <v>6</v>
      </c>
      <c r="H27" s="114"/>
      <c r="I27" s="115"/>
      <c r="J27" s="116"/>
      <c r="K27" s="115"/>
      <c r="L27" s="117"/>
      <c r="M27" s="113">
        <v>6</v>
      </c>
      <c r="N27" s="114"/>
      <c r="O27" s="115"/>
      <c r="P27" s="116"/>
      <c r="Q27" s="115"/>
      <c r="R27" s="117"/>
      <c r="S27" s="113">
        <v>6</v>
      </c>
      <c r="T27" s="114"/>
      <c r="U27" s="115"/>
      <c r="V27" s="116"/>
      <c r="W27" s="115"/>
    </row>
    <row r="28" spans="1:23" ht="22.15" customHeight="1" x14ac:dyDescent="0.25">
      <c r="A28" s="113">
        <v>7</v>
      </c>
      <c r="B28" s="114"/>
      <c r="C28" s="115"/>
      <c r="D28" s="116"/>
      <c r="E28" s="115"/>
      <c r="F28" s="117"/>
      <c r="G28" s="113">
        <v>7</v>
      </c>
      <c r="H28" s="114"/>
      <c r="I28" s="115"/>
      <c r="J28" s="116"/>
      <c r="K28" s="115"/>
      <c r="L28" s="117"/>
      <c r="M28" s="113">
        <v>7</v>
      </c>
      <c r="N28" s="114"/>
      <c r="O28" s="115"/>
      <c r="P28" s="116"/>
      <c r="Q28" s="115"/>
      <c r="R28" s="117"/>
      <c r="S28" s="113">
        <v>7</v>
      </c>
      <c r="T28" s="114"/>
      <c r="U28" s="115"/>
      <c r="V28" s="116"/>
      <c r="W28" s="115"/>
    </row>
    <row r="29" spans="1:23" ht="22.15" customHeight="1" x14ac:dyDescent="0.25">
      <c r="A29" s="113">
        <v>8</v>
      </c>
      <c r="B29" s="114"/>
      <c r="C29" s="115"/>
      <c r="D29" s="116"/>
      <c r="E29" s="115"/>
      <c r="F29" s="117"/>
      <c r="G29" s="113">
        <v>8</v>
      </c>
      <c r="H29" s="114"/>
      <c r="I29" s="115"/>
      <c r="J29" s="116"/>
      <c r="K29" s="115"/>
      <c r="L29" s="117"/>
      <c r="M29" s="113">
        <v>8</v>
      </c>
      <c r="N29" s="114"/>
      <c r="O29" s="115"/>
      <c r="P29" s="116"/>
      <c r="Q29" s="115"/>
      <c r="R29" s="117"/>
      <c r="S29" s="113">
        <v>8</v>
      </c>
      <c r="T29" s="114"/>
      <c r="U29" s="115"/>
      <c r="V29" s="116"/>
      <c r="W29" s="115"/>
    </row>
    <row r="30" spans="1:23" ht="22.15" customHeight="1" x14ac:dyDescent="0.25">
      <c r="A30" s="113">
        <v>9</v>
      </c>
      <c r="B30" s="114"/>
      <c r="C30" s="115"/>
      <c r="D30" s="116"/>
      <c r="E30" s="115"/>
      <c r="F30" s="117"/>
      <c r="G30" s="113">
        <v>9</v>
      </c>
      <c r="H30" s="114"/>
      <c r="I30" s="115"/>
      <c r="J30" s="116"/>
      <c r="K30" s="115"/>
      <c r="L30" s="117"/>
      <c r="M30" s="113">
        <v>9</v>
      </c>
      <c r="N30" s="114"/>
      <c r="O30" s="115"/>
      <c r="P30" s="116"/>
      <c r="Q30" s="115"/>
      <c r="R30" s="117"/>
      <c r="S30" s="113">
        <v>9</v>
      </c>
      <c r="T30" s="114"/>
      <c r="U30" s="115"/>
      <c r="V30" s="116"/>
      <c r="W30" s="115"/>
    </row>
    <row r="31" spans="1:23" ht="22.15" customHeight="1" x14ac:dyDescent="0.25">
      <c r="A31" s="113">
        <v>10</v>
      </c>
      <c r="B31" s="114"/>
      <c r="C31" s="115"/>
      <c r="D31" s="116"/>
      <c r="E31" s="115"/>
      <c r="F31" s="117"/>
      <c r="G31" s="113">
        <v>10</v>
      </c>
      <c r="H31" s="114"/>
      <c r="I31" s="115"/>
      <c r="J31" s="116"/>
      <c r="K31" s="115"/>
      <c r="L31" s="117"/>
      <c r="M31" s="113">
        <v>10</v>
      </c>
      <c r="N31" s="114"/>
      <c r="O31" s="115"/>
      <c r="P31" s="116"/>
      <c r="Q31" s="115"/>
      <c r="R31" s="117"/>
      <c r="S31" s="113">
        <v>10</v>
      </c>
      <c r="T31" s="114"/>
      <c r="U31" s="115"/>
      <c r="V31" s="116"/>
      <c r="W31" s="115"/>
    </row>
    <row r="32" spans="1:23" ht="22.15" customHeight="1" x14ac:dyDescent="0.25">
      <c r="A32" s="113">
        <v>11</v>
      </c>
      <c r="B32" s="114"/>
      <c r="C32" s="115"/>
      <c r="D32" s="116"/>
      <c r="E32" s="115"/>
      <c r="F32" s="117"/>
      <c r="G32" s="113">
        <v>11</v>
      </c>
      <c r="H32" s="114"/>
      <c r="I32" s="115"/>
      <c r="J32" s="116"/>
      <c r="K32" s="115"/>
      <c r="L32" s="117"/>
      <c r="M32" s="113">
        <v>11</v>
      </c>
      <c r="N32" s="114"/>
      <c r="O32" s="115"/>
      <c r="P32" s="116"/>
      <c r="Q32" s="115"/>
      <c r="R32" s="117"/>
      <c r="S32" s="113">
        <v>11</v>
      </c>
      <c r="T32" s="114"/>
      <c r="U32" s="115"/>
      <c r="V32" s="116"/>
      <c r="W32" s="115"/>
    </row>
    <row r="33" spans="1:23" ht="22.15" customHeight="1" x14ac:dyDescent="0.25">
      <c r="A33" s="113">
        <v>12</v>
      </c>
      <c r="B33" s="114"/>
      <c r="C33" s="115"/>
      <c r="D33" s="116"/>
      <c r="E33" s="115"/>
      <c r="F33" s="117"/>
      <c r="G33" s="113">
        <v>12</v>
      </c>
      <c r="H33" s="114"/>
      <c r="I33" s="115"/>
      <c r="J33" s="116"/>
      <c r="K33" s="115"/>
      <c r="L33" s="117"/>
      <c r="M33" s="113">
        <v>12</v>
      </c>
      <c r="N33" s="114"/>
      <c r="O33" s="115"/>
      <c r="P33" s="116"/>
      <c r="Q33" s="115"/>
      <c r="R33" s="117"/>
      <c r="S33" s="113">
        <v>12</v>
      </c>
      <c r="T33" s="114"/>
      <c r="U33" s="115"/>
      <c r="V33" s="116"/>
      <c r="W33" s="115"/>
    </row>
    <row r="34" spans="1:23" ht="22.15" customHeight="1" x14ac:dyDescent="0.25">
      <c r="A34" s="113">
        <v>13</v>
      </c>
      <c r="B34" s="114"/>
      <c r="C34" s="115"/>
      <c r="D34" s="116"/>
      <c r="E34" s="115"/>
      <c r="F34" s="117"/>
      <c r="G34" s="113">
        <v>13</v>
      </c>
      <c r="H34" s="114"/>
      <c r="I34" s="115"/>
      <c r="J34" s="116"/>
      <c r="K34" s="115"/>
      <c r="L34" s="117"/>
      <c r="M34" s="113">
        <v>13</v>
      </c>
      <c r="N34" s="114"/>
      <c r="O34" s="115"/>
      <c r="P34" s="116"/>
      <c r="Q34" s="115"/>
      <c r="R34" s="117"/>
      <c r="S34" s="113">
        <v>13</v>
      </c>
      <c r="T34" s="114"/>
      <c r="U34" s="115"/>
      <c r="V34" s="116"/>
      <c r="W34" s="115"/>
    </row>
    <row r="35" spans="1:23" ht="22.15" customHeight="1" x14ac:dyDescent="0.25">
      <c r="A35" s="100">
        <v>14</v>
      </c>
      <c r="B35" s="106"/>
      <c r="C35" s="108"/>
      <c r="D35" s="112"/>
      <c r="E35" s="108"/>
      <c r="F35" s="110"/>
      <c r="G35" s="100">
        <v>14</v>
      </c>
      <c r="H35" s="106"/>
      <c r="I35" s="108"/>
      <c r="J35" s="112"/>
      <c r="K35" s="108"/>
      <c r="L35" s="110"/>
      <c r="M35" s="100">
        <v>14</v>
      </c>
      <c r="N35" s="106"/>
      <c r="O35" s="108"/>
      <c r="P35" s="112"/>
      <c r="Q35" s="108"/>
      <c r="R35" s="110"/>
      <c r="S35" s="100">
        <v>14</v>
      </c>
      <c r="T35" s="106"/>
      <c r="U35" s="108"/>
      <c r="V35" s="112"/>
      <c r="W35" s="108"/>
    </row>
  </sheetData>
  <mergeCells count="40">
    <mergeCell ref="A1:B1"/>
    <mergeCell ref="C1:E1"/>
    <mergeCell ref="G1:H1"/>
    <mergeCell ref="I1:K1"/>
    <mergeCell ref="M1:N1"/>
    <mergeCell ref="S1:T1"/>
    <mergeCell ref="U1:W1"/>
    <mergeCell ref="C2:D2"/>
    <mergeCell ref="I2:J2"/>
    <mergeCell ref="O2:P2"/>
    <mergeCell ref="U2:V2"/>
    <mergeCell ref="O1:Q1"/>
    <mergeCell ref="T3:U3"/>
    <mergeCell ref="V3:W3"/>
    <mergeCell ref="A19:B19"/>
    <mergeCell ref="C19:E19"/>
    <mergeCell ref="G19:H19"/>
    <mergeCell ref="I19:K19"/>
    <mergeCell ref="M19:N19"/>
    <mergeCell ref="O19:Q19"/>
    <mergeCell ref="S19:T19"/>
    <mergeCell ref="U19:W19"/>
    <mergeCell ref="B3:C3"/>
    <mergeCell ref="D3:E3"/>
    <mergeCell ref="H3:I3"/>
    <mergeCell ref="J3:K3"/>
    <mergeCell ref="N3:O3"/>
    <mergeCell ref="P3:Q3"/>
    <mergeCell ref="T21:U21"/>
    <mergeCell ref="V21:W21"/>
    <mergeCell ref="C20:D20"/>
    <mergeCell ref="I20:J20"/>
    <mergeCell ref="O20:P20"/>
    <mergeCell ref="U20:V20"/>
    <mergeCell ref="B21:C21"/>
    <mergeCell ref="D21:E21"/>
    <mergeCell ref="H21:I21"/>
    <mergeCell ref="J21:K21"/>
    <mergeCell ref="N21:O21"/>
    <mergeCell ref="P21:Q21"/>
  </mergeCells>
  <pageMargins left="0" right="0" top="0" bottom="0" header="0" footer="0"/>
  <pageSetup paperSize="9" scale="94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Sheet2!Print_Area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</dc:creator>
  <cp:lastModifiedBy>captain</cp:lastModifiedBy>
  <cp:lastPrinted>2020-01-19T08:34:46Z</cp:lastPrinted>
  <dcterms:created xsi:type="dcterms:W3CDTF">2014-05-05T08:05:06Z</dcterms:created>
  <dcterms:modified xsi:type="dcterms:W3CDTF">2020-03-14T23:09:25Z</dcterms:modified>
</cp:coreProperties>
</file>